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20" windowHeight="8010"/>
  </bookViews>
  <sheets>
    <sheet name="Instructions" sheetId="2" r:id="rId1"/>
    <sheet name="Name" sheetId="4" r:id="rId2"/>
    <sheet name="Formula" sheetId="5" r:id="rId3"/>
    <sheet name="Names WS" sheetId="9" r:id="rId4"/>
    <sheet name="Formulas WS" sheetId="8" r:id="rId5"/>
    <sheet name="Answer Key" sheetId="6" r:id="rId6"/>
    <sheet name="Program" sheetId="1" r:id="rId7"/>
  </sheets>
  <calcPr calcId="145621"/>
</workbook>
</file>

<file path=xl/calcChain.xml><?xml version="1.0" encoding="utf-8"?>
<calcChain xmlns="http://schemas.openxmlformats.org/spreadsheetml/2006/main">
  <c r="AB10" i="1" l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43" i="2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9" i="1"/>
  <c r="T33" i="1"/>
  <c r="U33" i="1"/>
  <c r="T34" i="1"/>
  <c r="U34" i="1"/>
  <c r="T35" i="1"/>
  <c r="U35" i="1"/>
  <c r="T36" i="1"/>
  <c r="U36" i="1"/>
  <c r="T37" i="1"/>
  <c r="U37" i="1"/>
  <c r="T38" i="1"/>
  <c r="U38" i="1"/>
  <c r="T39" i="1"/>
  <c r="U39" i="1"/>
  <c r="T40" i="1"/>
  <c r="U40" i="1"/>
  <c r="T41" i="1"/>
  <c r="U41" i="1"/>
  <c r="T42" i="1"/>
  <c r="U42" i="1"/>
  <c r="T43" i="1"/>
  <c r="U43" i="1"/>
  <c r="T44" i="1"/>
  <c r="U44" i="1"/>
  <c r="T45" i="1"/>
  <c r="U45" i="1"/>
  <c r="T46" i="1"/>
  <c r="U46" i="1"/>
  <c r="T47" i="1"/>
  <c r="U47" i="1"/>
  <c r="T48" i="1"/>
  <c r="U48" i="1"/>
  <c r="T49" i="1"/>
  <c r="U49" i="1"/>
  <c r="T50" i="1"/>
  <c r="U50" i="1"/>
  <c r="T51" i="1"/>
  <c r="U51" i="1"/>
  <c r="T52" i="1"/>
  <c r="U52" i="1"/>
  <c r="T53" i="1"/>
  <c r="U53" i="1"/>
  <c r="T54" i="1"/>
  <c r="U54" i="1"/>
  <c r="T55" i="1"/>
  <c r="U55" i="1"/>
  <c r="T56" i="1"/>
  <c r="U56" i="1"/>
  <c r="T57" i="1"/>
  <c r="U57" i="1"/>
  <c r="T58" i="1"/>
  <c r="U58" i="1"/>
  <c r="T59" i="1"/>
  <c r="U59" i="1"/>
  <c r="T60" i="1"/>
  <c r="U60" i="1"/>
  <c r="W10" i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R53" i="2"/>
  <c r="R54" i="2"/>
  <c r="R55" i="2"/>
  <c r="R56" i="2"/>
  <c r="R57" i="2"/>
  <c r="R58" i="2"/>
  <c r="R59" i="2"/>
  <c r="R60" i="2"/>
  <c r="R61" i="2"/>
  <c r="R52" i="2"/>
  <c r="R42" i="2"/>
  <c r="R43" i="2"/>
  <c r="R44" i="2"/>
  <c r="R45" i="2"/>
  <c r="R46" i="2"/>
  <c r="R47" i="2"/>
  <c r="R48" i="2"/>
  <c r="R49" i="2"/>
  <c r="R41" i="2"/>
  <c r="R30" i="2"/>
  <c r="R31" i="2"/>
  <c r="R32" i="2"/>
  <c r="R33" i="2"/>
  <c r="R34" i="2"/>
  <c r="R35" i="2"/>
  <c r="R36" i="2"/>
  <c r="R37" i="2"/>
  <c r="R38" i="2"/>
  <c r="R29" i="2"/>
  <c r="Q10" i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C137" i="1" s="1"/>
  <c r="E137" i="1" s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U10" i="1"/>
  <c r="T10" i="1"/>
  <c r="C73" i="1"/>
  <c r="G24" i="2"/>
  <c r="J80" i="1" s="1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28" i="2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D115" i="1" s="1"/>
  <c r="J115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C114" i="1" s="1"/>
  <c r="F114" i="1" s="1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7" i="2"/>
  <c r="L68" i="2"/>
  <c r="L69" i="2"/>
  <c r="L70" i="2"/>
  <c r="I29" i="2"/>
  <c r="I30" i="2"/>
  <c r="I31" i="2"/>
  <c r="I32" i="2"/>
  <c r="I33" i="2"/>
  <c r="I34" i="2"/>
  <c r="I35" i="2"/>
  <c r="I36" i="2"/>
  <c r="I37" i="2"/>
  <c r="L28" i="2"/>
  <c r="L29" i="2"/>
  <c r="L30" i="2"/>
  <c r="L31" i="2"/>
  <c r="L32" i="2"/>
  <c r="L33" i="2"/>
  <c r="L34" i="2"/>
  <c r="L35" i="2"/>
  <c r="L36" i="2"/>
  <c r="L37" i="2"/>
  <c r="I28" i="2"/>
  <c r="C80" i="2"/>
  <c r="C81" i="2"/>
  <c r="C82" i="2"/>
  <c r="C83" i="2"/>
  <c r="C84" i="2"/>
  <c r="F35" i="2"/>
  <c r="C79" i="2"/>
  <c r="C78" i="2"/>
  <c r="C75" i="2"/>
  <c r="C76" i="2"/>
  <c r="C77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F28" i="2"/>
  <c r="F29" i="2"/>
  <c r="F30" i="2"/>
  <c r="F31" i="2"/>
  <c r="F32" i="2"/>
  <c r="C66" i="2"/>
  <c r="C67" i="2"/>
  <c r="C68" i="2"/>
  <c r="C69" i="2"/>
  <c r="C70" i="2"/>
  <c r="C71" i="2"/>
  <c r="C72" i="2"/>
  <c r="C73" i="2"/>
  <c r="C74" i="2"/>
  <c r="C28" i="2"/>
  <c r="C113" i="1" l="1"/>
  <c r="F113" i="1" s="1"/>
  <c r="C136" i="1"/>
  <c r="D136" i="1" s="1"/>
  <c r="H136" i="1" s="1"/>
  <c r="C154" i="1"/>
  <c r="D154" i="1" s="1"/>
  <c r="H154" i="1" s="1"/>
  <c r="C152" i="1"/>
  <c r="D152" i="1" s="1"/>
  <c r="H152" i="1" s="1"/>
  <c r="C150" i="1"/>
  <c r="D150" i="1" s="1"/>
  <c r="H150" i="1" s="1"/>
  <c r="C148" i="1"/>
  <c r="D148" i="1" s="1"/>
  <c r="H148" i="1" s="1"/>
  <c r="C146" i="1"/>
  <c r="D146" i="1" s="1"/>
  <c r="H146" i="1" s="1"/>
  <c r="C144" i="1"/>
  <c r="D144" i="1" s="1"/>
  <c r="H144" i="1" s="1"/>
  <c r="C142" i="1"/>
  <c r="D142" i="1" s="1"/>
  <c r="H142" i="1" s="1"/>
  <c r="C140" i="1"/>
  <c r="D140" i="1" s="1"/>
  <c r="H140" i="1" s="1"/>
  <c r="C138" i="1"/>
  <c r="D138" i="1" s="1"/>
  <c r="H138" i="1" s="1"/>
  <c r="C155" i="1"/>
  <c r="E155" i="1" s="1"/>
  <c r="C153" i="1"/>
  <c r="E153" i="1" s="1"/>
  <c r="C151" i="1"/>
  <c r="E151" i="1" s="1"/>
  <c r="C149" i="1"/>
  <c r="E149" i="1" s="1"/>
  <c r="C147" i="1"/>
  <c r="E147" i="1" s="1"/>
  <c r="C145" i="1"/>
  <c r="E145" i="1" s="1"/>
  <c r="C143" i="1"/>
  <c r="E143" i="1" s="1"/>
  <c r="C141" i="1"/>
  <c r="E141" i="1" s="1"/>
  <c r="C139" i="1"/>
  <c r="E139" i="1" s="1"/>
  <c r="J91" i="1"/>
  <c r="J83" i="1"/>
  <c r="J95" i="1"/>
  <c r="J87" i="1"/>
  <c r="J79" i="1"/>
  <c r="J97" i="1"/>
  <c r="J93" i="1"/>
  <c r="J89" i="1"/>
  <c r="J85" i="1"/>
  <c r="J81" i="1"/>
  <c r="J78" i="1"/>
  <c r="J96" i="1"/>
  <c r="J94" i="1"/>
  <c r="J92" i="1"/>
  <c r="J90" i="1"/>
  <c r="J88" i="1"/>
  <c r="J86" i="1"/>
  <c r="J84" i="1"/>
  <c r="J82" i="1"/>
  <c r="L137" i="1"/>
  <c r="L139" i="1"/>
  <c r="L141" i="1"/>
  <c r="L143" i="1"/>
  <c r="L145" i="1"/>
  <c r="L147" i="1"/>
  <c r="L149" i="1"/>
  <c r="L151" i="1"/>
  <c r="L153" i="1"/>
  <c r="L155" i="1"/>
  <c r="L138" i="1"/>
  <c r="L140" i="1"/>
  <c r="L142" i="1"/>
  <c r="L144" i="1"/>
  <c r="L146" i="1"/>
  <c r="L148" i="1"/>
  <c r="L150" i="1"/>
  <c r="L152" i="1"/>
  <c r="L154" i="1"/>
  <c r="L136" i="1"/>
  <c r="F155" i="1"/>
  <c r="G155" i="1" s="1"/>
  <c r="E152" i="1"/>
  <c r="D151" i="1"/>
  <c r="H151" i="1" s="1"/>
  <c r="F141" i="1"/>
  <c r="G141" i="1" s="1"/>
  <c r="F137" i="1"/>
  <c r="G137" i="1" s="1"/>
  <c r="D137" i="1"/>
  <c r="H137" i="1" s="1"/>
  <c r="F146" i="1"/>
  <c r="W27" i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C131" i="1"/>
  <c r="F131" i="1" s="1"/>
  <c r="C129" i="1"/>
  <c r="F129" i="1" s="1"/>
  <c r="C127" i="1"/>
  <c r="F127" i="1" s="1"/>
  <c r="C125" i="1"/>
  <c r="F125" i="1" s="1"/>
  <c r="C123" i="1"/>
  <c r="F123" i="1" s="1"/>
  <c r="C121" i="1"/>
  <c r="F121" i="1" s="1"/>
  <c r="C119" i="1"/>
  <c r="F119" i="1" s="1"/>
  <c r="C117" i="1"/>
  <c r="F117" i="1" s="1"/>
  <c r="C115" i="1"/>
  <c r="F115" i="1" s="1"/>
  <c r="D132" i="1"/>
  <c r="J132" i="1" s="1"/>
  <c r="D130" i="1"/>
  <c r="J130" i="1" s="1"/>
  <c r="D128" i="1"/>
  <c r="J128" i="1" s="1"/>
  <c r="D126" i="1"/>
  <c r="J126" i="1" s="1"/>
  <c r="D124" i="1"/>
  <c r="J124" i="1" s="1"/>
  <c r="D122" i="1"/>
  <c r="J122" i="1" s="1"/>
  <c r="D120" i="1"/>
  <c r="J120" i="1" s="1"/>
  <c r="D118" i="1"/>
  <c r="J118" i="1" s="1"/>
  <c r="D116" i="1"/>
  <c r="J116" i="1" s="1"/>
  <c r="D114" i="1"/>
  <c r="J114" i="1" s="1"/>
  <c r="C132" i="1"/>
  <c r="F132" i="1" s="1"/>
  <c r="C130" i="1"/>
  <c r="F130" i="1" s="1"/>
  <c r="C128" i="1"/>
  <c r="F128" i="1" s="1"/>
  <c r="C126" i="1"/>
  <c r="F126" i="1" s="1"/>
  <c r="C124" i="1"/>
  <c r="F124" i="1" s="1"/>
  <c r="C122" i="1"/>
  <c r="F122" i="1" s="1"/>
  <c r="C120" i="1"/>
  <c r="F120" i="1" s="1"/>
  <c r="C118" i="1"/>
  <c r="F118" i="1" s="1"/>
  <c r="C116" i="1"/>
  <c r="F116" i="1" s="1"/>
  <c r="D113" i="1"/>
  <c r="I113" i="1" s="1"/>
  <c r="D131" i="1"/>
  <c r="J131" i="1" s="1"/>
  <c r="D129" i="1"/>
  <c r="J129" i="1" s="1"/>
  <c r="D127" i="1"/>
  <c r="J127" i="1" s="1"/>
  <c r="D125" i="1"/>
  <c r="J125" i="1" s="1"/>
  <c r="D123" i="1"/>
  <c r="J123" i="1" s="1"/>
  <c r="D121" i="1"/>
  <c r="J121" i="1" s="1"/>
  <c r="D119" i="1"/>
  <c r="J119" i="1" s="1"/>
  <c r="D117" i="1"/>
  <c r="J117" i="1" s="1"/>
  <c r="K132" i="1"/>
  <c r="I130" i="1"/>
  <c r="K128" i="1"/>
  <c r="I118" i="1"/>
  <c r="K115" i="1"/>
  <c r="I115" i="1"/>
  <c r="L115" i="1"/>
  <c r="G114" i="1"/>
  <c r="E114" i="1"/>
  <c r="H114" i="1"/>
  <c r="C74" i="1"/>
  <c r="C75" i="1" s="1"/>
  <c r="C76" i="1" s="1"/>
  <c r="F154" i="1" l="1"/>
  <c r="F152" i="1"/>
  <c r="G152" i="1" s="1"/>
  <c r="E140" i="1"/>
  <c r="E129" i="1"/>
  <c r="F144" i="1"/>
  <c r="D147" i="1"/>
  <c r="H147" i="1" s="1"/>
  <c r="F140" i="1"/>
  <c r="G140" i="1" s="1"/>
  <c r="E136" i="1"/>
  <c r="F148" i="1"/>
  <c r="E148" i="1"/>
  <c r="G113" i="1"/>
  <c r="F136" i="1"/>
  <c r="G136" i="1" s="1"/>
  <c r="H113" i="1"/>
  <c r="E113" i="1"/>
  <c r="Q113" i="1" s="1"/>
  <c r="H125" i="1"/>
  <c r="H117" i="1"/>
  <c r="E117" i="1"/>
  <c r="E121" i="1"/>
  <c r="F142" i="1"/>
  <c r="F150" i="1"/>
  <c r="D143" i="1"/>
  <c r="H143" i="1" s="1"/>
  <c r="E144" i="1"/>
  <c r="D139" i="1"/>
  <c r="H139" i="1" s="1"/>
  <c r="F151" i="1"/>
  <c r="G151" i="1" s="1"/>
  <c r="D155" i="1"/>
  <c r="H155" i="1" s="1"/>
  <c r="G115" i="1"/>
  <c r="G119" i="1"/>
  <c r="F138" i="1"/>
  <c r="F149" i="1"/>
  <c r="G149" i="1" s="1"/>
  <c r="F153" i="1"/>
  <c r="G153" i="1" s="1"/>
  <c r="L122" i="1"/>
  <c r="F145" i="1"/>
  <c r="G145" i="1" s="1"/>
  <c r="E154" i="1"/>
  <c r="G154" i="1" s="1"/>
  <c r="H130" i="1"/>
  <c r="L130" i="1"/>
  <c r="H122" i="1"/>
  <c r="E125" i="1"/>
  <c r="K113" i="1"/>
  <c r="L117" i="1"/>
  <c r="L125" i="1"/>
  <c r="I114" i="1"/>
  <c r="Q114" i="1" s="1"/>
  <c r="F139" i="1"/>
  <c r="G139" i="1" s="1"/>
  <c r="F143" i="1"/>
  <c r="G143" i="1" s="1"/>
  <c r="F147" i="1"/>
  <c r="G147" i="1" s="1"/>
  <c r="H132" i="1"/>
  <c r="G120" i="1"/>
  <c r="G123" i="1"/>
  <c r="G127" i="1"/>
  <c r="G131" i="1"/>
  <c r="M115" i="1"/>
  <c r="O115" i="1" s="1"/>
  <c r="L116" i="1"/>
  <c r="L120" i="1"/>
  <c r="L124" i="1"/>
  <c r="L128" i="1"/>
  <c r="L132" i="1"/>
  <c r="K116" i="1"/>
  <c r="K120" i="1"/>
  <c r="G128" i="1"/>
  <c r="M128" i="1" s="1"/>
  <c r="O128" i="1" s="1"/>
  <c r="K124" i="1"/>
  <c r="K121" i="1"/>
  <c r="H116" i="1"/>
  <c r="H120" i="1"/>
  <c r="H124" i="1"/>
  <c r="H128" i="1"/>
  <c r="G116" i="1"/>
  <c r="G124" i="1"/>
  <c r="G132" i="1"/>
  <c r="M132" i="1" s="1"/>
  <c r="O132" i="1" s="1"/>
  <c r="K127" i="1"/>
  <c r="E138" i="1"/>
  <c r="D141" i="1"/>
  <c r="H141" i="1" s="1"/>
  <c r="E142" i="1"/>
  <c r="D145" i="1"/>
  <c r="H145" i="1" s="1"/>
  <c r="E146" i="1"/>
  <c r="G146" i="1" s="1"/>
  <c r="D149" i="1"/>
  <c r="H149" i="1" s="1"/>
  <c r="E150" i="1"/>
  <c r="D153" i="1"/>
  <c r="H153" i="1" s="1"/>
  <c r="J137" i="1"/>
  <c r="J139" i="1"/>
  <c r="J141" i="1"/>
  <c r="J143" i="1"/>
  <c r="J145" i="1"/>
  <c r="J147" i="1"/>
  <c r="J149" i="1"/>
  <c r="J151" i="1"/>
  <c r="J153" i="1"/>
  <c r="J155" i="1"/>
  <c r="J138" i="1"/>
  <c r="J140" i="1"/>
  <c r="J142" i="1"/>
  <c r="J144" i="1"/>
  <c r="J146" i="1"/>
  <c r="J148" i="1"/>
  <c r="J150" i="1"/>
  <c r="J152" i="1"/>
  <c r="J154" i="1"/>
  <c r="J136" i="1"/>
  <c r="E118" i="1"/>
  <c r="Q118" i="1" s="1"/>
  <c r="E122" i="1"/>
  <c r="E126" i="1"/>
  <c r="E130" i="1"/>
  <c r="Q130" i="1" s="1"/>
  <c r="L113" i="1"/>
  <c r="K122" i="1"/>
  <c r="I126" i="1"/>
  <c r="K83" i="1"/>
  <c r="K119" i="1"/>
  <c r="K123" i="1"/>
  <c r="K131" i="1"/>
  <c r="K82" i="1"/>
  <c r="K85" i="1"/>
  <c r="K94" i="1"/>
  <c r="K79" i="1"/>
  <c r="K86" i="1"/>
  <c r="K90" i="1"/>
  <c r="H118" i="1"/>
  <c r="H121" i="1"/>
  <c r="H126" i="1"/>
  <c r="H129" i="1"/>
  <c r="G117" i="1"/>
  <c r="G118" i="1"/>
  <c r="G121" i="1"/>
  <c r="G122" i="1"/>
  <c r="G125" i="1"/>
  <c r="G126" i="1"/>
  <c r="G129" i="1"/>
  <c r="G130" i="1"/>
  <c r="J113" i="1"/>
  <c r="L114" i="1"/>
  <c r="L118" i="1"/>
  <c r="L121" i="1"/>
  <c r="L126" i="1"/>
  <c r="L129" i="1"/>
  <c r="K114" i="1"/>
  <c r="M114" i="1" s="1"/>
  <c r="K117" i="1"/>
  <c r="K118" i="1"/>
  <c r="I122" i="1"/>
  <c r="K125" i="1"/>
  <c r="K126" i="1"/>
  <c r="K130" i="1"/>
  <c r="K96" i="1"/>
  <c r="K87" i="1"/>
  <c r="I117" i="1"/>
  <c r="Q117" i="1" s="1"/>
  <c r="I121" i="1"/>
  <c r="I125" i="1"/>
  <c r="I129" i="1"/>
  <c r="Q129" i="1" s="1"/>
  <c r="K92" i="1"/>
  <c r="K129" i="1"/>
  <c r="H115" i="1"/>
  <c r="H119" i="1"/>
  <c r="H123" i="1"/>
  <c r="H127" i="1"/>
  <c r="H131" i="1"/>
  <c r="E115" i="1"/>
  <c r="Q115" i="1" s="1"/>
  <c r="E116" i="1"/>
  <c r="E119" i="1"/>
  <c r="E120" i="1"/>
  <c r="E123" i="1"/>
  <c r="E124" i="1"/>
  <c r="E127" i="1"/>
  <c r="E128" i="1"/>
  <c r="E131" i="1"/>
  <c r="E132" i="1"/>
  <c r="L119" i="1"/>
  <c r="L123" i="1"/>
  <c r="L127" i="1"/>
  <c r="L131" i="1"/>
  <c r="I116" i="1"/>
  <c r="I119" i="1"/>
  <c r="I120" i="1"/>
  <c r="I123" i="1"/>
  <c r="I124" i="1"/>
  <c r="I127" i="1"/>
  <c r="I128" i="1"/>
  <c r="I131" i="1"/>
  <c r="I132" i="1"/>
  <c r="K78" i="1"/>
  <c r="K81" i="1"/>
  <c r="K91" i="1"/>
  <c r="K89" i="1"/>
  <c r="K84" i="1"/>
  <c r="K88" i="1"/>
  <c r="K93" i="1"/>
  <c r="K80" i="1"/>
  <c r="K95" i="1"/>
  <c r="K97" i="1"/>
  <c r="G144" i="1" l="1"/>
  <c r="M113" i="1"/>
  <c r="N113" i="1" s="1"/>
  <c r="G142" i="1"/>
  <c r="M119" i="1"/>
  <c r="N119" i="1" s="1"/>
  <c r="N115" i="1"/>
  <c r="P115" i="1" s="1"/>
  <c r="M80" i="1" s="1"/>
  <c r="E8" i="6" s="1"/>
  <c r="N128" i="1"/>
  <c r="P128" i="1" s="1"/>
  <c r="M93" i="1" s="1"/>
  <c r="G148" i="1"/>
  <c r="Q121" i="1"/>
  <c r="L86" i="1" s="1"/>
  <c r="C14" i="9" s="1"/>
  <c r="Q125" i="1"/>
  <c r="L90" i="1" s="1"/>
  <c r="C18" i="9" s="1"/>
  <c r="G150" i="1"/>
  <c r="N132" i="1"/>
  <c r="P132" i="1" s="1"/>
  <c r="M97" i="1" s="1"/>
  <c r="E25" i="8" s="1"/>
  <c r="M120" i="1"/>
  <c r="N120" i="1" s="1"/>
  <c r="M116" i="1"/>
  <c r="O116" i="1" s="1"/>
  <c r="M123" i="1"/>
  <c r="N123" i="1" s="1"/>
  <c r="Q122" i="1"/>
  <c r="L87" i="1" s="1"/>
  <c r="C15" i="9" s="1"/>
  <c r="G138" i="1"/>
  <c r="L83" i="1"/>
  <c r="C11" i="9" s="1"/>
  <c r="M127" i="1"/>
  <c r="N127" i="1" s="1"/>
  <c r="M131" i="1"/>
  <c r="N131" i="1" s="1"/>
  <c r="M122" i="1"/>
  <c r="O122" i="1" s="1"/>
  <c r="M124" i="1"/>
  <c r="O124" i="1" s="1"/>
  <c r="M121" i="1"/>
  <c r="N121" i="1" s="1"/>
  <c r="Q126" i="1"/>
  <c r="L91" i="1" s="1"/>
  <c r="C19" i="9" s="1"/>
  <c r="L95" i="1"/>
  <c r="C23" i="9" s="1"/>
  <c r="L79" i="1"/>
  <c r="C7" i="9" s="1"/>
  <c r="L80" i="1"/>
  <c r="C8" i="9" s="1"/>
  <c r="L78" i="1"/>
  <c r="L94" i="1"/>
  <c r="C22" i="9" s="1"/>
  <c r="L82" i="1"/>
  <c r="C10" i="9" s="1"/>
  <c r="M129" i="1"/>
  <c r="N129" i="1" s="1"/>
  <c r="O114" i="1"/>
  <c r="N114" i="1"/>
  <c r="M130" i="1"/>
  <c r="M125" i="1"/>
  <c r="M117" i="1"/>
  <c r="M126" i="1"/>
  <c r="M118" i="1"/>
  <c r="Q131" i="1"/>
  <c r="L96" i="1" s="1"/>
  <c r="C24" i="9" s="1"/>
  <c r="Q127" i="1"/>
  <c r="L92" i="1" s="1"/>
  <c r="C20" i="9" s="1"/>
  <c r="Q123" i="1"/>
  <c r="L88" i="1" s="1"/>
  <c r="C16" i="9" s="1"/>
  <c r="Q119" i="1"/>
  <c r="L84" i="1" s="1"/>
  <c r="C12" i="9" s="1"/>
  <c r="Q132" i="1"/>
  <c r="L97" i="1" s="1"/>
  <c r="C25" i="9" s="1"/>
  <c r="Q128" i="1"/>
  <c r="L93" i="1" s="1"/>
  <c r="C21" i="9" s="1"/>
  <c r="Q124" i="1"/>
  <c r="L89" i="1" s="1"/>
  <c r="C17" i="9" s="1"/>
  <c r="Q120" i="1"/>
  <c r="L85" i="1" s="1"/>
  <c r="C13" i="9" s="1"/>
  <c r="Q116" i="1"/>
  <c r="L81" i="1" s="1"/>
  <c r="C9" i="9" s="1"/>
  <c r="O113" i="1" l="1"/>
  <c r="P113" i="1" s="1"/>
  <c r="M78" i="1" s="1"/>
  <c r="A1" i="5" s="1"/>
  <c r="O119" i="1"/>
  <c r="P119" i="1" s="1"/>
  <c r="M84" i="1" s="1"/>
  <c r="O120" i="1"/>
  <c r="P120" i="1" s="1"/>
  <c r="M85" i="1" s="1"/>
  <c r="E13" i="8" s="1"/>
  <c r="O121" i="1"/>
  <c r="P121" i="1" s="1"/>
  <c r="M86" i="1" s="1"/>
  <c r="E14" i="8" s="1"/>
  <c r="O127" i="1"/>
  <c r="P127" i="1" s="1"/>
  <c r="M92" i="1" s="1"/>
  <c r="E20" i="6" s="1"/>
  <c r="N116" i="1"/>
  <c r="P116" i="1" s="1"/>
  <c r="M81" i="1" s="1"/>
  <c r="E9" i="8" s="1"/>
  <c r="C11" i="6"/>
  <c r="O123" i="1"/>
  <c r="P123" i="1" s="1"/>
  <c r="M88" i="1" s="1"/>
  <c r="E16" i="8" s="1"/>
  <c r="N124" i="1"/>
  <c r="P124" i="1" s="1"/>
  <c r="M89" i="1" s="1"/>
  <c r="E17" i="6" s="1"/>
  <c r="N122" i="1"/>
  <c r="P122" i="1" s="1"/>
  <c r="M87" i="1" s="1"/>
  <c r="E15" i="8" s="1"/>
  <c r="O131" i="1"/>
  <c r="P131" i="1" s="1"/>
  <c r="M96" i="1" s="1"/>
  <c r="E8" i="8"/>
  <c r="E25" i="6"/>
  <c r="C6" i="9"/>
  <c r="A1" i="4"/>
  <c r="O129" i="1"/>
  <c r="P129" i="1" s="1"/>
  <c r="M94" i="1" s="1"/>
  <c r="C9" i="6"/>
  <c r="C17" i="6"/>
  <c r="C25" i="6"/>
  <c r="C16" i="6"/>
  <c r="C24" i="6"/>
  <c r="C14" i="6"/>
  <c r="E21" i="6"/>
  <c r="E21" i="8"/>
  <c r="C22" i="6"/>
  <c r="C15" i="6"/>
  <c r="C7" i="6"/>
  <c r="C23" i="6"/>
  <c r="C13" i="6"/>
  <c r="C21" i="6"/>
  <c r="C12" i="6"/>
  <c r="C20" i="6"/>
  <c r="C10" i="6"/>
  <c r="C18" i="6"/>
  <c r="C6" i="6"/>
  <c r="C8" i="6"/>
  <c r="C19" i="6"/>
  <c r="P114" i="1"/>
  <c r="M79" i="1" s="1"/>
  <c r="O118" i="1"/>
  <c r="N118" i="1"/>
  <c r="O126" i="1"/>
  <c r="N126" i="1"/>
  <c r="O117" i="1"/>
  <c r="N117" i="1"/>
  <c r="O130" i="1"/>
  <c r="N130" i="1"/>
  <c r="O125" i="1"/>
  <c r="N125" i="1"/>
  <c r="E6" i="6" l="1"/>
  <c r="E6" i="8"/>
  <c r="E9" i="6"/>
  <c r="E17" i="8"/>
  <c r="E16" i="6"/>
  <c r="E15" i="6"/>
  <c r="E13" i="6"/>
  <c r="E24" i="6"/>
  <c r="E24" i="8"/>
  <c r="E14" i="6"/>
  <c r="E20" i="8"/>
  <c r="E22" i="6"/>
  <c r="E22" i="8"/>
  <c r="E12" i="6"/>
  <c r="E12" i="8"/>
  <c r="E7" i="6"/>
  <c r="E7" i="8"/>
  <c r="P125" i="1"/>
  <c r="M90" i="1" s="1"/>
  <c r="P130" i="1"/>
  <c r="M95" i="1" s="1"/>
  <c r="P117" i="1"/>
  <c r="M82" i="1" s="1"/>
  <c r="P126" i="1"/>
  <c r="M91" i="1" s="1"/>
  <c r="P118" i="1"/>
  <c r="M83" i="1" s="1"/>
  <c r="E11" i="6" l="1"/>
  <c r="E11" i="8"/>
  <c r="E10" i="6"/>
  <c r="E10" i="8"/>
  <c r="E18" i="6"/>
  <c r="E18" i="8"/>
  <c r="E19" i="6"/>
  <c r="E19" i="8"/>
  <c r="E23" i="6"/>
  <c r="E23" i="8"/>
</calcChain>
</file>

<file path=xl/sharedStrings.xml><?xml version="1.0" encoding="utf-8"?>
<sst xmlns="http://schemas.openxmlformats.org/spreadsheetml/2006/main" count="579" uniqueCount="441">
  <si>
    <t>Cations</t>
  </si>
  <si>
    <t>Name</t>
  </si>
  <si>
    <t>Charge</t>
  </si>
  <si>
    <t>Poly?</t>
  </si>
  <si>
    <t>aluminum</t>
  </si>
  <si>
    <t>barium</t>
  </si>
  <si>
    <t>beryllium</t>
  </si>
  <si>
    <t>cadmium</t>
  </si>
  <si>
    <t>cesium</t>
  </si>
  <si>
    <t>calcium</t>
  </si>
  <si>
    <t>chromium(II)</t>
  </si>
  <si>
    <t>chromium(III)</t>
  </si>
  <si>
    <t>cobalt(II)</t>
  </si>
  <si>
    <t>cobalt(III)</t>
  </si>
  <si>
    <t>copper(I)</t>
  </si>
  <si>
    <t>copper(II)</t>
  </si>
  <si>
    <t>copper(III)</t>
  </si>
  <si>
    <t>gallium</t>
  </si>
  <si>
    <t>helium</t>
  </si>
  <si>
    <t>iron(II)</t>
  </si>
  <si>
    <t>iron(III)</t>
  </si>
  <si>
    <t>lead(II)</t>
  </si>
  <si>
    <t>Formula</t>
  </si>
  <si>
    <t>Al</t>
  </si>
  <si>
    <t>Ba</t>
  </si>
  <si>
    <t>Be</t>
  </si>
  <si>
    <t>Cd</t>
  </si>
  <si>
    <t>Cs</t>
  </si>
  <si>
    <t>Ca</t>
  </si>
  <si>
    <t>Cr</t>
  </si>
  <si>
    <t>Co</t>
  </si>
  <si>
    <t>Cu</t>
  </si>
  <si>
    <t>Ga</t>
  </si>
  <si>
    <t>He</t>
  </si>
  <si>
    <t>Fe</t>
  </si>
  <si>
    <t>Pb</t>
  </si>
  <si>
    <t>lead(IV)</t>
  </si>
  <si>
    <t>lithium</t>
  </si>
  <si>
    <t>Li</t>
  </si>
  <si>
    <t>magnesium</t>
  </si>
  <si>
    <t>Mg</t>
  </si>
  <si>
    <t>Mn</t>
  </si>
  <si>
    <t>manganese(III)</t>
  </si>
  <si>
    <t>manganese(II)</t>
  </si>
  <si>
    <t>manganese(IV)</t>
  </si>
  <si>
    <t>manganese(VII)</t>
  </si>
  <si>
    <t>mercury(II)</t>
  </si>
  <si>
    <t>Hg</t>
  </si>
  <si>
    <t>nickel(II)</t>
  </si>
  <si>
    <t>Ni</t>
  </si>
  <si>
    <t>nickel(III)</t>
  </si>
  <si>
    <t>potassium</t>
  </si>
  <si>
    <t>K</t>
  </si>
  <si>
    <t>silver</t>
  </si>
  <si>
    <t>Ag</t>
  </si>
  <si>
    <t>sodium</t>
  </si>
  <si>
    <t>Na</t>
  </si>
  <si>
    <t>strontium</t>
  </si>
  <si>
    <t>Sr</t>
  </si>
  <si>
    <t>tin(II)</t>
  </si>
  <si>
    <t>Sn</t>
  </si>
  <si>
    <t>tin(IV)</t>
  </si>
  <si>
    <t>zinc</t>
  </si>
  <si>
    <t>Zn</t>
  </si>
  <si>
    <t>ammonium</t>
  </si>
  <si>
    <t>hydronium</t>
  </si>
  <si>
    <t>nitronium</t>
  </si>
  <si>
    <t>uranyl</t>
  </si>
  <si>
    <t>mercury(I)</t>
  </si>
  <si>
    <t>Anions</t>
  </si>
  <si>
    <t>arsenide</t>
  </si>
  <si>
    <t>As</t>
  </si>
  <si>
    <t>azide</t>
  </si>
  <si>
    <t>bromide</t>
  </si>
  <si>
    <t>Br</t>
  </si>
  <si>
    <t>chloride</t>
  </si>
  <si>
    <t>Cl</t>
  </si>
  <si>
    <t>fluoride</t>
  </si>
  <si>
    <t>F</t>
  </si>
  <si>
    <t>iodide</t>
  </si>
  <si>
    <t>I</t>
  </si>
  <si>
    <t>nitride</t>
  </si>
  <si>
    <t>N</t>
  </si>
  <si>
    <t>oxide</t>
  </si>
  <si>
    <t>O</t>
  </si>
  <si>
    <t>phosphide</t>
  </si>
  <si>
    <t>P</t>
  </si>
  <si>
    <t>sulfide</t>
  </si>
  <si>
    <t>S</t>
  </si>
  <si>
    <t>peroxide</t>
  </si>
  <si>
    <t>arsenate</t>
  </si>
  <si>
    <t>arsenite</t>
  </si>
  <si>
    <t>borate</t>
  </si>
  <si>
    <t>bromate</t>
  </si>
  <si>
    <t>hypobromite</t>
  </si>
  <si>
    <t>BrO</t>
  </si>
  <si>
    <t>carbonate</t>
  </si>
  <si>
    <t>bicarbonate</t>
  </si>
  <si>
    <t>hydroxide</t>
  </si>
  <si>
    <t>OH</t>
  </si>
  <si>
    <t>chlorate</t>
  </si>
  <si>
    <t>perchlorate</t>
  </si>
  <si>
    <t>chlorite</t>
  </si>
  <si>
    <t>hypochlorite</t>
  </si>
  <si>
    <t>ClO</t>
  </si>
  <si>
    <t>chromate</t>
  </si>
  <si>
    <t>dichromate</t>
  </si>
  <si>
    <t>iodate</t>
  </si>
  <si>
    <t>nitrate</t>
  </si>
  <si>
    <t>nitrite</t>
  </si>
  <si>
    <t>phosphate</t>
  </si>
  <si>
    <t>hydrogen phosphate</t>
  </si>
  <si>
    <t>hydrogen carbonate</t>
  </si>
  <si>
    <t>dihydrogen phosphate</t>
  </si>
  <si>
    <t>permanganate</t>
  </si>
  <si>
    <t>phosphite</t>
  </si>
  <si>
    <t>sulfate</t>
  </si>
  <si>
    <t>thiosulfate</t>
  </si>
  <si>
    <t>hydrogen sulfate</t>
  </si>
  <si>
    <t>bisulfate</t>
  </si>
  <si>
    <t>sulfite</t>
  </si>
  <si>
    <t>hydrogen sufite</t>
  </si>
  <si>
    <t>bisulfite</t>
  </si>
  <si>
    <t>acetate</t>
  </si>
  <si>
    <t>formate</t>
  </si>
  <si>
    <t>oxalate</t>
  </si>
  <si>
    <t>hydrogen oxalate</t>
  </si>
  <si>
    <t>binoxolate</t>
  </si>
  <si>
    <t>hydrosulfide</t>
  </si>
  <si>
    <t>HS</t>
  </si>
  <si>
    <t>telluride</t>
  </si>
  <si>
    <t>Te</t>
  </si>
  <si>
    <t>cyanate</t>
  </si>
  <si>
    <t>OCN</t>
  </si>
  <si>
    <t>thiocyanate</t>
  </si>
  <si>
    <t>SCN</t>
  </si>
  <si>
    <t>cyanide</t>
  </si>
  <si>
    <t>CN</t>
  </si>
  <si>
    <t>chromous</t>
  </si>
  <si>
    <t>chromic</t>
  </si>
  <si>
    <t>chromyl</t>
  </si>
  <si>
    <t>chromium(VI)</t>
  </si>
  <si>
    <t>cobaltous</t>
  </si>
  <si>
    <t>cobaltic</t>
  </si>
  <si>
    <t>cuprous</t>
  </si>
  <si>
    <t>cupric</t>
  </si>
  <si>
    <t>ferrous</t>
  </si>
  <si>
    <t>ferric</t>
  </si>
  <si>
    <t>plumbous</t>
  </si>
  <si>
    <t>plumbic</t>
  </si>
  <si>
    <t>manganous</t>
  </si>
  <si>
    <t>manganic</t>
  </si>
  <si>
    <t>manganyl</t>
  </si>
  <si>
    <t>mercuric</t>
  </si>
  <si>
    <t>nickelous</t>
  </si>
  <si>
    <t>nickelic</t>
  </si>
  <si>
    <t>stannous</t>
  </si>
  <si>
    <t>stannic</t>
  </si>
  <si>
    <t>mercurous</t>
  </si>
  <si>
    <t xml:space="preserve">This sheet contains the actual program… </t>
  </si>
  <si>
    <t>There are no problems here, please select another worksheet.</t>
  </si>
  <si>
    <t>"Name" contains a single chemical name</t>
  </si>
  <si>
    <t>"Formula" contains the formula of the compound from "Name"</t>
  </si>
  <si>
    <t>"Names WS" is a printable worksheet with 20 compound names</t>
  </si>
  <si>
    <t>"Formula WS" is a printable worksheet with 20 compound formulas</t>
  </si>
  <si>
    <t>"Answer Key" is a printable key from either worksheet</t>
  </si>
  <si>
    <t>The password to unlock this is "chemistry" if (for some reason) you want to change something.</t>
  </si>
  <si>
    <t>"Instructions" contains the ion selectors (and these instructions)</t>
  </si>
  <si>
    <t>"Program" contains the brain of the workbook</t>
  </si>
  <si>
    <t>If the box is checked, the workbook will use that ion in its formulas.</t>
  </si>
  <si>
    <t>Please note that some species appear twice using different names.</t>
  </si>
  <si>
    <t>Monatomic Cations</t>
  </si>
  <si>
    <t>Polyatomic Cations</t>
  </si>
  <si>
    <t>Polyatomic Anions</t>
  </si>
  <si>
    <t>Monatomic Anions</t>
  </si>
  <si>
    <t>Alternate Names</t>
  </si>
  <si>
    <t>NO</t>
  </si>
  <si>
    <t>nitrous</t>
  </si>
  <si>
    <t>nitric</t>
  </si>
  <si>
    <t>dinitrogen monoxide</t>
  </si>
  <si>
    <t>nitrogen monoxide</t>
  </si>
  <si>
    <t>dinitrogen trioxide</t>
  </si>
  <si>
    <t>nitrogen dioxide</t>
  </si>
  <si>
    <t>dinitrogen tetroxide</t>
  </si>
  <si>
    <t>dinitrogen pentoxide</t>
  </si>
  <si>
    <t>nitrogen trioxide</t>
  </si>
  <si>
    <t>CO</t>
  </si>
  <si>
    <t>carbon monoxide</t>
  </si>
  <si>
    <t>carbon dioxide</t>
  </si>
  <si>
    <t>sulfur dioxide</t>
  </si>
  <si>
    <t>sulfur trioxide</t>
  </si>
  <si>
    <t>silicon dioxide</t>
  </si>
  <si>
    <t>carbon tetrachloride</t>
  </si>
  <si>
    <t>carbon tetrabromide</t>
  </si>
  <si>
    <t>carbon disulfide</t>
  </si>
  <si>
    <t>xenon pentoxide</t>
  </si>
  <si>
    <t>xenon hexoxide</t>
  </si>
  <si>
    <t>nitrogen pentafluoride</t>
  </si>
  <si>
    <t>phosphorus pentachloride</t>
  </si>
  <si>
    <t>nitrogen trifluoride</t>
  </si>
  <si>
    <t>diphosphorus pentoxide</t>
  </si>
  <si>
    <t>oxygen difluoride</t>
  </si>
  <si>
    <t>phosphorus tribromide</t>
  </si>
  <si>
    <t>iodine pentafluoride</t>
  </si>
  <si>
    <t>silicon tetroxide</t>
  </si>
  <si>
    <t>IBr</t>
  </si>
  <si>
    <t>iodine monobromide</t>
  </si>
  <si>
    <t>phosphorus trichloride</t>
  </si>
  <si>
    <t>silicon tetrachloride</t>
  </si>
  <si>
    <t>diboron trioxide</t>
  </si>
  <si>
    <t>SiO</t>
  </si>
  <si>
    <t>silicon monoxide</t>
  </si>
  <si>
    <t>chlorine monoxide</t>
  </si>
  <si>
    <t>dichlorine monoxide</t>
  </si>
  <si>
    <t>chlorine dioxide</t>
  </si>
  <si>
    <t>tetrachlorine dioxide</t>
  </si>
  <si>
    <t>dinitrogen hexafluoride</t>
  </si>
  <si>
    <t>silicon tetrafluoride</t>
  </si>
  <si>
    <t>diphosphorus trisulfide</t>
  </si>
  <si>
    <t>nitrogen trichloride</t>
  </si>
  <si>
    <t>phosphorus pentafluoride</t>
  </si>
  <si>
    <t>Molecular Binaries</t>
  </si>
  <si>
    <t>Ionic Compounds</t>
  </si>
  <si>
    <t>Molecular Compounds</t>
  </si>
  <si>
    <t>Acids</t>
  </si>
  <si>
    <t>Hydrocarbons</t>
  </si>
  <si>
    <t>%</t>
  </si>
  <si>
    <t>Ionic</t>
  </si>
  <si>
    <t>Molec</t>
  </si>
  <si>
    <t>Acid</t>
  </si>
  <si>
    <t>HydroC</t>
  </si>
  <si>
    <t>Q#</t>
  </si>
  <si>
    <t>Rand</t>
  </si>
  <si>
    <t>Question Type</t>
  </si>
  <si>
    <t>Acid Name</t>
  </si>
  <si>
    <t>hydroarsenic</t>
  </si>
  <si>
    <t>hydrobromic</t>
  </si>
  <si>
    <t>hydrochloric</t>
  </si>
  <si>
    <t>hydrofluoric</t>
  </si>
  <si>
    <t>hydroiodic</t>
  </si>
  <si>
    <t>hydronitric</t>
  </si>
  <si>
    <t>hydroxic</t>
  </si>
  <si>
    <t>hydrophosphic</t>
  </si>
  <si>
    <t>hydrosulfic</t>
  </si>
  <si>
    <t>hydrotelluric</t>
  </si>
  <si>
    <t>acetic</t>
  </si>
  <si>
    <t>arsenic</t>
  </si>
  <si>
    <t>arsenous</t>
  </si>
  <si>
    <t>hydroazic</t>
  </si>
  <si>
    <t>boric</t>
  </si>
  <si>
    <t>bromic</t>
  </si>
  <si>
    <t>cabonic</t>
  </si>
  <si>
    <t>chloric</t>
  </si>
  <si>
    <t>chlorous</t>
  </si>
  <si>
    <t>cyanic</t>
  </si>
  <si>
    <t>hydrocyanic</t>
  </si>
  <si>
    <t>dichromic</t>
  </si>
  <si>
    <t>Formic</t>
  </si>
  <si>
    <t>hydrohydroxic</t>
  </si>
  <si>
    <t>hypobromous</t>
  </si>
  <si>
    <t>hypochlorous</t>
  </si>
  <si>
    <t>iodic</t>
  </si>
  <si>
    <t>oxalic</t>
  </si>
  <si>
    <t>perchloric</t>
  </si>
  <si>
    <t>permanganic</t>
  </si>
  <si>
    <t>hydroperoxic</t>
  </si>
  <si>
    <t>phosphoric</t>
  </si>
  <si>
    <t>phosphorous</t>
  </si>
  <si>
    <t>sulfuric</t>
  </si>
  <si>
    <t>sulfurous</t>
  </si>
  <si>
    <t>thiocyanic</t>
  </si>
  <si>
    <t>thiosulfuric</t>
  </si>
  <si>
    <t>-anes</t>
  </si>
  <si>
    <t>methane</t>
  </si>
  <si>
    <t>-enes</t>
  </si>
  <si>
    <t>ethane</t>
  </si>
  <si>
    <t>propane</t>
  </si>
  <si>
    <t>butane</t>
  </si>
  <si>
    <t>pentane</t>
  </si>
  <si>
    <t>hexane</t>
  </si>
  <si>
    <t>heptane</t>
  </si>
  <si>
    <t>octane</t>
  </si>
  <si>
    <t>nonane</t>
  </si>
  <si>
    <t>decane</t>
  </si>
  <si>
    <t>ethene</t>
  </si>
  <si>
    <t>propene</t>
  </si>
  <si>
    <t>butene</t>
  </si>
  <si>
    <t>pentene</t>
  </si>
  <si>
    <t>hexene</t>
  </si>
  <si>
    <t>heptene</t>
  </si>
  <si>
    <t>octene</t>
  </si>
  <si>
    <t>nonene</t>
  </si>
  <si>
    <t>decene</t>
  </si>
  <si>
    <t>ethyne</t>
  </si>
  <si>
    <t>propyne</t>
  </si>
  <si>
    <t>hexyne</t>
  </si>
  <si>
    <t>butyne</t>
  </si>
  <si>
    <t>pentyne</t>
  </si>
  <si>
    <t>heptyne</t>
  </si>
  <si>
    <t>octyne</t>
  </si>
  <si>
    <t>nonyne</t>
  </si>
  <si>
    <t>decyne</t>
  </si>
  <si>
    <t>acetylene</t>
  </si>
  <si>
    <t>-ynes</t>
  </si>
  <si>
    <t xml:space="preserve">Programmed by:  </t>
  </si>
  <si>
    <t>Thomas Flaherty</t>
  </si>
  <si>
    <t>tflaherty@greenriver.edu</t>
  </si>
  <si>
    <t>This Workbook contains 7 spreadsheets that randomly generate chemical names and formulas</t>
  </si>
  <si>
    <t>Ionic Creator</t>
  </si>
  <si>
    <t>C rand</t>
  </si>
  <si>
    <t>A rand</t>
  </si>
  <si>
    <t>Cname</t>
  </si>
  <si>
    <t>Cform</t>
  </si>
  <si>
    <t>Ccharge</t>
  </si>
  <si>
    <t>Cparenth</t>
  </si>
  <si>
    <t>Aname</t>
  </si>
  <si>
    <t>Aform</t>
  </si>
  <si>
    <t>Acharge</t>
  </si>
  <si>
    <t>Aparenth</t>
  </si>
  <si>
    <t>LCM</t>
  </si>
  <si>
    <t>CParenth</t>
  </si>
  <si>
    <t>₉</t>
  </si>
  <si>
    <t>₁</t>
  </si>
  <si>
    <t>₂</t>
  </si>
  <si>
    <t>₃</t>
  </si>
  <si>
    <t>₄</t>
  </si>
  <si>
    <t>₅</t>
  </si>
  <si>
    <t>₆</t>
  </si>
  <si>
    <t>₇</t>
  </si>
  <si>
    <t>₈</t>
  </si>
  <si>
    <t>Subscript #s</t>
  </si>
  <si>
    <t>₀</t>
  </si>
  <si>
    <t>Acid Creator</t>
  </si>
  <si>
    <t>rand</t>
  </si>
  <si>
    <t>name</t>
  </si>
  <si>
    <t>form</t>
  </si>
  <si>
    <t>charge</t>
  </si>
  <si>
    <t>Molecular RAND</t>
  </si>
  <si>
    <t>Hydrocarbon RAND</t>
  </si>
  <si>
    <t>Press 'F9' to regenerate the question</t>
  </si>
  <si>
    <t>Press "F9" to generate a new worksheet</t>
  </si>
  <si>
    <t>Names</t>
  </si>
  <si>
    <t>Formulas</t>
  </si>
  <si>
    <t>.</t>
  </si>
  <si>
    <t>Answer Key</t>
  </si>
  <si>
    <t>Formulas to Names Worksheet</t>
  </si>
  <si>
    <r>
      <t>B</t>
    </r>
    <r>
      <rPr>
        <sz val="11"/>
        <color theme="0"/>
        <rFont val="Calibri"/>
        <family val="2"/>
      </rPr>
      <t>₂</t>
    </r>
    <r>
      <rPr>
        <sz val="11"/>
        <color theme="0"/>
        <rFont val="Calibri"/>
        <family val="2"/>
        <scheme val="minor"/>
      </rPr>
      <t>O</t>
    </r>
    <r>
      <rPr>
        <sz val="11"/>
        <color theme="0"/>
        <rFont val="Calibri"/>
        <family val="2"/>
      </rPr>
      <t>₃</t>
    </r>
  </si>
  <si>
    <r>
      <t>CH</t>
    </r>
    <r>
      <rPr>
        <sz val="11"/>
        <color theme="0"/>
        <rFont val="Calibri"/>
        <family val="2"/>
      </rPr>
      <t>₄</t>
    </r>
  </si>
  <si>
    <r>
      <t>CBr</t>
    </r>
    <r>
      <rPr>
        <sz val="11"/>
        <color theme="0"/>
        <rFont val="Calibri"/>
        <family val="2"/>
      </rPr>
      <t>₄</t>
    </r>
  </si>
  <si>
    <r>
      <t>C</t>
    </r>
    <r>
      <rPr>
        <sz val="11"/>
        <color theme="0"/>
        <rFont val="Calibri"/>
        <family val="2"/>
      </rPr>
      <t>₂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₆</t>
    </r>
  </si>
  <si>
    <r>
      <t>CCl</t>
    </r>
    <r>
      <rPr>
        <sz val="11"/>
        <color theme="0"/>
        <rFont val="Calibri"/>
        <family val="2"/>
      </rPr>
      <t>₄</t>
    </r>
  </si>
  <si>
    <r>
      <t>C</t>
    </r>
    <r>
      <rPr>
        <sz val="11"/>
        <color theme="0"/>
        <rFont val="Calibri"/>
        <family val="2"/>
      </rPr>
      <t>₃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₈</t>
    </r>
  </si>
  <si>
    <r>
      <t>Cl</t>
    </r>
    <r>
      <rPr>
        <sz val="11"/>
        <color theme="0"/>
        <rFont val="Calibri"/>
        <family val="2"/>
      </rPr>
      <t>₂</t>
    </r>
    <r>
      <rPr>
        <sz val="11"/>
        <color theme="0"/>
        <rFont val="Calibri"/>
        <family val="2"/>
        <scheme val="minor"/>
      </rPr>
      <t>O</t>
    </r>
  </si>
  <si>
    <r>
      <t>C</t>
    </r>
    <r>
      <rPr>
        <sz val="11"/>
        <color theme="0"/>
        <rFont val="Calibri"/>
        <family val="2"/>
      </rPr>
      <t>₄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₁₀</t>
    </r>
  </si>
  <si>
    <r>
      <t>Cl</t>
    </r>
    <r>
      <rPr>
        <sz val="11"/>
        <color theme="0"/>
        <rFont val="Calibri"/>
        <family val="2"/>
      </rPr>
      <t>₄</t>
    </r>
    <r>
      <rPr>
        <sz val="11"/>
        <color theme="0"/>
        <rFont val="Calibri"/>
        <family val="2"/>
        <scheme val="minor"/>
      </rPr>
      <t>O</t>
    </r>
    <r>
      <rPr>
        <sz val="11"/>
        <color theme="0"/>
        <rFont val="Calibri"/>
        <family val="2"/>
      </rPr>
      <t>₂</t>
    </r>
  </si>
  <si>
    <r>
      <t>C</t>
    </r>
    <r>
      <rPr>
        <sz val="11"/>
        <color theme="0"/>
        <rFont val="Calibri"/>
        <family val="2"/>
      </rPr>
      <t>₅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₁₂</t>
    </r>
  </si>
  <si>
    <r>
      <t>C</t>
    </r>
    <r>
      <rPr>
        <sz val="11"/>
        <color theme="0"/>
        <rFont val="Calibri"/>
        <family val="2"/>
      </rPr>
      <t>₆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₁₄</t>
    </r>
  </si>
  <si>
    <r>
      <t>ClO</t>
    </r>
    <r>
      <rPr>
        <sz val="11"/>
        <color theme="0"/>
        <rFont val="Calibri"/>
        <family val="2"/>
      </rPr>
      <t>₂</t>
    </r>
  </si>
  <si>
    <r>
      <t>C</t>
    </r>
    <r>
      <rPr>
        <sz val="11"/>
        <color theme="0"/>
        <rFont val="Calibri"/>
        <family val="2"/>
      </rPr>
      <t>₇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₁₆</t>
    </r>
  </si>
  <si>
    <r>
      <t>C</t>
    </r>
    <r>
      <rPr>
        <sz val="11"/>
        <color theme="0"/>
        <rFont val="Calibri"/>
        <family val="2"/>
      </rPr>
      <t>₈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₁₈</t>
    </r>
  </si>
  <si>
    <r>
      <t>CO</t>
    </r>
    <r>
      <rPr>
        <sz val="11"/>
        <color theme="0"/>
        <rFont val="Calibri"/>
        <family val="2"/>
      </rPr>
      <t>₂</t>
    </r>
  </si>
  <si>
    <r>
      <t>C</t>
    </r>
    <r>
      <rPr>
        <sz val="11"/>
        <color theme="0"/>
        <rFont val="Calibri"/>
        <family val="2"/>
      </rPr>
      <t>₉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₂₀</t>
    </r>
  </si>
  <si>
    <r>
      <t>CS</t>
    </r>
    <r>
      <rPr>
        <sz val="11"/>
        <color theme="0"/>
        <rFont val="Calibri"/>
        <family val="2"/>
      </rPr>
      <t>₂</t>
    </r>
  </si>
  <si>
    <r>
      <t>C</t>
    </r>
    <r>
      <rPr>
        <sz val="11"/>
        <color theme="0"/>
        <rFont val="Calibri"/>
        <family val="2"/>
      </rPr>
      <t>₁₀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₂₂</t>
    </r>
  </si>
  <si>
    <r>
      <t>C</t>
    </r>
    <r>
      <rPr>
        <sz val="11"/>
        <color theme="0"/>
        <rFont val="Calibri"/>
        <family val="2"/>
      </rPr>
      <t>₂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₃</t>
    </r>
    <r>
      <rPr>
        <sz val="11"/>
        <color theme="0"/>
        <rFont val="Calibri"/>
        <family val="2"/>
        <scheme val="minor"/>
      </rPr>
      <t>O</t>
    </r>
    <r>
      <rPr>
        <sz val="11"/>
        <color theme="0"/>
        <rFont val="Calibri"/>
        <family val="2"/>
      </rPr>
      <t>₂</t>
    </r>
  </si>
  <si>
    <r>
      <t>C</t>
    </r>
    <r>
      <rPr>
        <sz val="11"/>
        <color theme="0"/>
        <rFont val="Calibri"/>
        <family val="2"/>
      </rPr>
      <t>₂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₄</t>
    </r>
  </si>
  <si>
    <r>
      <t>AsO</t>
    </r>
    <r>
      <rPr>
        <sz val="11"/>
        <color theme="0"/>
        <rFont val="Calibri"/>
        <family val="2"/>
      </rPr>
      <t>₄</t>
    </r>
  </si>
  <si>
    <r>
      <t>IF</t>
    </r>
    <r>
      <rPr>
        <sz val="11"/>
        <color theme="0"/>
        <rFont val="Calibri"/>
        <family val="2"/>
      </rPr>
      <t>₅</t>
    </r>
  </si>
  <si>
    <r>
      <t>C</t>
    </r>
    <r>
      <rPr>
        <sz val="11"/>
        <color theme="0"/>
        <rFont val="Calibri"/>
        <family val="2"/>
      </rPr>
      <t>₃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₆</t>
    </r>
  </si>
  <si>
    <r>
      <t>ASO</t>
    </r>
    <r>
      <rPr>
        <sz val="11"/>
        <color theme="0"/>
        <rFont val="Calibri"/>
        <family val="2"/>
      </rPr>
      <t>₃</t>
    </r>
  </si>
  <si>
    <r>
      <t>N</t>
    </r>
    <r>
      <rPr>
        <sz val="11"/>
        <color theme="0"/>
        <rFont val="Calibri"/>
        <family val="2"/>
      </rPr>
      <t>₂</t>
    </r>
    <r>
      <rPr>
        <sz val="11"/>
        <color theme="0"/>
        <rFont val="Calibri"/>
        <family val="2"/>
        <scheme val="minor"/>
      </rPr>
      <t>F</t>
    </r>
    <r>
      <rPr>
        <sz val="11"/>
        <color theme="0"/>
        <rFont val="Calibri"/>
        <family val="2"/>
      </rPr>
      <t>₆</t>
    </r>
  </si>
  <si>
    <r>
      <t>C</t>
    </r>
    <r>
      <rPr>
        <sz val="11"/>
        <color theme="0"/>
        <rFont val="Calibri"/>
        <family val="2"/>
      </rPr>
      <t>₄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₈</t>
    </r>
  </si>
  <si>
    <r>
      <t>N</t>
    </r>
    <r>
      <rPr>
        <sz val="11"/>
        <color theme="0"/>
        <rFont val="Calibri"/>
        <family val="2"/>
      </rPr>
      <t>₃</t>
    </r>
  </si>
  <si>
    <r>
      <t>N</t>
    </r>
    <r>
      <rPr>
        <sz val="11"/>
        <color theme="0"/>
        <rFont val="Calibri"/>
        <family val="2"/>
      </rPr>
      <t>₂</t>
    </r>
    <r>
      <rPr>
        <sz val="11"/>
        <color theme="0"/>
        <rFont val="Calibri"/>
        <family val="2"/>
        <scheme val="minor"/>
      </rPr>
      <t>O</t>
    </r>
  </si>
  <si>
    <r>
      <t>C</t>
    </r>
    <r>
      <rPr>
        <sz val="11"/>
        <color theme="0"/>
        <rFont val="Calibri"/>
        <family val="2"/>
      </rPr>
      <t>₅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₁₀</t>
    </r>
  </si>
  <si>
    <r>
      <t>BO</t>
    </r>
    <r>
      <rPr>
        <sz val="11"/>
        <color theme="0"/>
        <rFont val="Calibri"/>
        <family val="2"/>
      </rPr>
      <t>₃</t>
    </r>
  </si>
  <si>
    <r>
      <t>N</t>
    </r>
    <r>
      <rPr>
        <sz val="11"/>
        <color theme="0"/>
        <rFont val="Calibri"/>
        <family val="2"/>
      </rPr>
      <t>₂</t>
    </r>
    <r>
      <rPr>
        <sz val="11"/>
        <color theme="0"/>
        <rFont val="Calibri"/>
        <family val="2"/>
        <scheme val="minor"/>
      </rPr>
      <t>O</t>
    </r>
    <r>
      <rPr>
        <sz val="11"/>
        <color theme="0"/>
        <rFont val="Calibri"/>
        <family val="2"/>
      </rPr>
      <t>₃</t>
    </r>
  </si>
  <si>
    <r>
      <t>C</t>
    </r>
    <r>
      <rPr>
        <sz val="11"/>
        <color theme="0"/>
        <rFont val="Calibri"/>
        <family val="2"/>
      </rPr>
      <t>₆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₁₂</t>
    </r>
  </si>
  <si>
    <r>
      <t>BrO</t>
    </r>
    <r>
      <rPr>
        <sz val="11"/>
        <color theme="0"/>
        <rFont val="Calibri"/>
        <family val="2"/>
      </rPr>
      <t>₃</t>
    </r>
  </si>
  <si>
    <r>
      <t>N</t>
    </r>
    <r>
      <rPr>
        <sz val="11"/>
        <color theme="0"/>
        <rFont val="Calibri"/>
        <family val="2"/>
      </rPr>
      <t>₂</t>
    </r>
    <r>
      <rPr>
        <sz val="11"/>
        <color theme="0"/>
        <rFont val="Calibri"/>
        <family val="2"/>
        <scheme val="minor"/>
      </rPr>
      <t>O</t>
    </r>
    <r>
      <rPr>
        <sz val="11"/>
        <color theme="0"/>
        <rFont val="Calibri"/>
        <family val="2"/>
      </rPr>
      <t>₄</t>
    </r>
  </si>
  <si>
    <r>
      <t>C</t>
    </r>
    <r>
      <rPr>
        <sz val="11"/>
        <color theme="0"/>
        <rFont val="Calibri"/>
        <family val="2"/>
      </rPr>
      <t>₇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₁₄</t>
    </r>
  </si>
  <si>
    <r>
      <t>CO</t>
    </r>
    <r>
      <rPr>
        <sz val="11"/>
        <color theme="0"/>
        <rFont val="Calibri"/>
        <family val="2"/>
      </rPr>
      <t>₃</t>
    </r>
  </si>
  <si>
    <r>
      <t>N</t>
    </r>
    <r>
      <rPr>
        <sz val="11"/>
        <color theme="0"/>
        <rFont val="Calibri"/>
        <family val="2"/>
      </rPr>
      <t>₂</t>
    </r>
    <r>
      <rPr>
        <sz val="11"/>
        <color theme="0"/>
        <rFont val="Calibri"/>
        <family val="2"/>
        <scheme val="minor"/>
      </rPr>
      <t>O</t>
    </r>
    <r>
      <rPr>
        <sz val="11"/>
        <color theme="0"/>
        <rFont val="Calibri"/>
        <family val="2"/>
      </rPr>
      <t>₅</t>
    </r>
  </si>
  <si>
    <r>
      <t>C</t>
    </r>
    <r>
      <rPr>
        <sz val="11"/>
        <color theme="0"/>
        <rFont val="Calibri"/>
        <family val="2"/>
      </rPr>
      <t>₈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₁₆</t>
    </r>
  </si>
  <si>
    <r>
      <t>ClO</t>
    </r>
    <r>
      <rPr>
        <sz val="11"/>
        <color theme="0"/>
        <rFont val="Calibri"/>
        <family val="2"/>
      </rPr>
      <t>₃</t>
    </r>
  </si>
  <si>
    <r>
      <t>NCl</t>
    </r>
    <r>
      <rPr>
        <sz val="11"/>
        <color theme="0"/>
        <rFont val="Calibri"/>
        <family val="2"/>
      </rPr>
      <t>₃</t>
    </r>
  </si>
  <si>
    <r>
      <t>C</t>
    </r>
    <r>
      <rPr>
        <sz val="11"/>
        <color theme="0"/>
        <rFont val="Calibri"/>
        <family val="2"/>
      </rPr>
      <t>₉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₁₈</t>
    </r>
  </si>
  <si>
    <r>
      <t>NF</t>
    </r>
    <r>
      <rPr>
        <sz val="11"/>
        <color theme="0"/>
        <rFont val="Calibri"/>
        <family val="2"/>
      </rPr>
      <t>₃</t>
    </r>
  </si>
  <si>
    <r>
      <t>C</t>
    </r>
    <r>
      <rPr>
        <sz val="11"/>
        <color theme="0"/>
        <rFont val="Calibri"/>
        <family val="2"/>
      </rPr>
      <t>₁₀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₂₀</t>
    </r>
  </si>
  <si>
    <r>
      <t>CrO</t>
    </r>
    <r>
      <rPr>
        <sz val="11"/>
        <color theme="0"/>
        <rFont val="Calibri"/>
        <family val="2"/>
      </rPr>
      <t>₄</t>
    </r>
  </si>
  <si>
    <r>
      <t>NF</t>
    </r>
    <r>
      <rPr>
        <sz val="11"/>
        <color theme="0"/>
        <rFont val="Calibri"/>
        <family val="2"/>
      </rPr>
      <t>₅</t>
    </r>
  </si>
  <si>
    <r>
      <t>C</t>
    </r>
    <r>
      <rPr>
        <sz val="11"/>
        <color theme="0"/>
        <rFont val="Calibri"/>
        <family val="2"/>
      </rPr>
      <t>₂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₂</t>
    </r>
  </si>
  <si>
    <r>
      <t>C</t>
    </r>
    <r>
      <rPr>
        <sz val="11"/>
        <color theme="0"/>
        <rFont val="Calibri"/>
        <family val="2"/>
      </rPr>
      <t>₃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₄</t>
    </r>
  </si>
  <si>
    <r>
      <t>NO</t>
    </r>
    <r>
      <rPr>
        <sz val="11"/>
        <color theme="0"/>
        <rFont val="Calibri"/>
        <family val="2"/>
      </rPr>
      <t>₂</t>
    </r>
  </si>
  <si>
    <r>
      <t>C</t>
    </r>
    <r>
      <rPr>
        <sz val="11"/>
        <color theme="0"/>
        <rFont val="Calibri"/>
        <family val="2"/>
      </rPr>
      <t>₄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₆</t>
    </r>
  </si>
  <si>
    <r>
      <t>Cr</t>
    </r>
    <r>
      <rPr>
        <sz val="11"/>
        <color theme="0"/>
        <rFont val="Calibri"/>
        <family val="2"/>
      </rPr>
      <t>₂</t>
    </r>
    <r>
      <rPr>
        <sz val="11"/>
        <color theme="0"/>
        <rFont val="Calibri"/>
        <family val="2"/>
        <scheme val="minor"/>
      </rPr>
      <t>O</t>
    </r>
    <r>
      <rPr>
        <sz val="11"/>
        <color theme="0"/>
        <rFont val="Calibri"/>
        <family val="2"/>
      </rPr>
      <t>₇</t>
    </r>
  </si>
  <si>
    <r>
      <t>NO</t>
    </r>
    <r>
      <rPr>
        <sz val="11"/>
        <color theme="0"/>
        <rFont val="Calibri"/>
        <family val="2"/>
      </rPr>
      <t>₃</t>
    </r>
  </si>
  <si>
    <r>
      <t>C</t>
    </r>
    <r>
      <rPr>
        <sz val="11"/>
        <color theme="0"/>
        <rFont val="Calibri"/>
        <family val="2"/>
      </rPr>
      <t>₅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₈</t>
    </r>
  </si>
  <si>
    <r>
      <t>H</t>
    </r>
    <r>
      <rPr>
        <sz val="11"/>
        <color theme="0"/>
        <rFont val="Calibri"/>
        <family val="2"/>
      </rPr>
      <t>₂</t>
    </r>
    <r>
      <rPr>
        <sz val="11"/>
        <color theme="0"/>
        <rFont val="Calibri"/>
        <family val="2"/>
        <scheme val="minor"/>
      </rPr>
      <t>PO</t>
    </r>
    <r>
      <rPr>
        <sz val="11"/>
        <color theme="0"/>
        <rFont val="Calibri"/>
        <family val="2"/>
      </rPr>
      <t>₄</t>
    </r>
  </si>
  <si>
    <r>
      <t>OF</t>
    </r>
    <r>
      <rPr>
        <sz val="11"/>
        <color theme="0"/>
        <rFont val="Calibri"/>
        <family val="2"/>
      </rPr>
      <t>₂</t>
    </r>
  </si>
  <si>
    <r>
      <t>C</t>
    </r>
    <r>
      <rPr>
        <sz val="11"/>
        <color theme="0"/>
        <rFont val="Calibri"/>
        <family val="2"/>
      </rPr>
      <t>₆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₁₀</t>
    </r>
  </si>
  <si>
    <r>
      <t>HCO</t>
    </r>
    <r>
      <rPr>
        <sz val="11"/>
        <color theme="0"/>
        <rFont val="Calibri"/>
        <family val="2"/>
      </rPr>
      <t>₂</t>
    </r>
  </si>
  <si>
    <r>
      <t>P</t>
    </r>
    <r>
      <rPr>
        <sz val="11"/>
        <color theme="0"/>
        <rFont val="Calibri"/>
        <family val="2"/>
      </rPr>
      <t>₂</t>
    </r>
    <r>
      <rPr>
        <sz val="11"/>
        <color theme="0"/>
        <rFont val="Calibri"/>
        <family val="2"/>
        <scheme val="minor"/>
      </rPr>
      <t>O</t>
    </r>
    <r>
      <rPr>
        <sz val="11"/>
        <color theme="0"/>
        <rFont val="Calibri"/>
        <family val="2"/>
      </rPr>
      <t>₅</t>
    </r>
  </si>
  <si>
    <r>
      <t>C</t>
    </r>
    <r>
      <rPr>
        <sz val="11"/>
        <color theme="0"/>
        <rFont val="Calibri"/>
        <family val="2"/>
      </rPr>
      <t>₇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₁₂</t>
    </r>
  </si>
  <si>
    <r>
      <t>HCO</t>
    </r>
    <r>
      <rPr>
        <sz val="11"/>
        <color theme="0"/>
        <rFont val="Calibri"/>
        <family val="2"/>
      </rPr>
      <t>₃</t>
    </r>
  </si>
  <si>
    <r>
      <t>P</t>
    </r>
    <r>
      <rPr>
        <sz val="11"/>
        <color theme="0"/>
        <rFont val="Calibri"/>
        <family val="2"/>
      </rPr>
      <t>₂</t>
    </r>
    <r>
      <rPr>
        <sz val="11"/>
        <color theme="0"/>
        <rFont val="Calibri"/>
        <family val="2"/>
        <scheme val="minor"/>
      </rPr>
      <t>S</t>
    </r>
    <r>
      <rPr>
        <sz val="11"/>
        <color theme="0"/>
        <rFont val="Calibri"/>
        <family val="2"/>
      </rPr>
      <t>₃</t>
    </r>
  </si>
  <si>
    <r>
      <t>C</t>
    </r>
    <r>
      <rPr>
        <sz val="11"/>
        <color theme="0"/>
        <rFont val="Calibri"/>
        <family val="2"/>
      </rPr>
      <t>₈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₁₄</t>
    </r>
  </si>
  <si>
    <r>
      <t>HC</t>
    </r>
    <r>
      <rPr>
        <sz val="11"/>
        <color theme="0"/>
        <rFont val="Calibri"/>
        <family val="2"/>
      </rPr>
      <t>₂</t>
    </r>
    <r>
      <rPr>
        <sz val="11"/>
        <color theme="0"/>
        <rFont val="Calibri"/>
        <family val="2"/>
        <scheme val="minor"/>
      </rPr>
      <t>O</t>
    </r>
    <r>
      <rPr>
        <sz val="11"/>
        <color theme="0"/>
        <rFont val="Calibri"/>
        <family val="2"/>
      </rPr>
      <t>₄</t>
    </r>
  </si>
  <si>
    <r>
      <t>PBr</t>
    </r>
    <r>
      <rPr>
        <sz val="11"/>
        <color theme="0"/>
        <rFont val="Calibri"/>
        <family val="2"/>
      </rPr>
      <t>₃</t>
    </r>
  </si>
  <si>
    <r>
      <t>C</t>
    </r>
    <r>
      <rPr>
        <sz val="11"/>
        <color theme="0"/>
        <rFont val="Calibri"/>
        <family val="2"/>
      </rPr>
      <t>₉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₁₆</t>
    </r>
  </si>
  <si>
    <r>
      <t>HPO</t>
    </r>
    <r>
      <rPr>
        <sz val="11"/>
        <color theme="0"/>
        <rFont val="Calibri"/>
        <family val="2"/>
      </rPr>
      <t>₄</t>
    </r>
  </si>
  <si>
    <r>
      <t>PCl</t>
    </r>
    <r>
      <rPr>
        <sz val="11"/>
        <color theme="0"/>
        <rFont val="Calibri"/>
        <family val="2"/>
      </rPr>
      <t>₃</t>
    </r>
  </si>
  <si>
    <r>
      <t>C</t>
    </r>
    <r>
      <rPr>
        <sz val="11"/>
        <color theme="0"/>
        <rFont val="Calibri"/>
        <family val="2"/>
      </rPr>
      <t>₁₀</t>
    </r>
    <r>
      <rPr>
        <sz val="11"/>
        <color theme="0"/>
        <rFont val="Calibri"/>
        <family val="2"/>
        <scheme val="minor"/>
      </rPr>
      <t>H</t>
    </r>
    <r>
      <rPr>
        <sz val="11"/>
        <color theme="0"/>
        <rFont val="Calibri"/>
        <family val="2"/>
      </rPr>
      <t>₁₈</t>
    </r>
  </si>
  <si>
    <r>
      <t>HSO</t>
    </r>
    <r>
      <rPr>
        <sz val="11"/>
        <color theme="0"/>
        <rFont val="Calibri"/>
        <family val="2"/>
      </rPr>
      <t>₃</t>
    </r>
  </si>
  <si>
    <r>
      <t>PCl</t>
    </r>
    <r>
      <rPr>
        <sz val="11"/>
        <color theme="0"/>
        <rFont val="Calibri"/>
        <family val="2"/>
      </rPr>
      <t>₅</t>
    </r>
  </si>
  <si>
    <r>
      <t>HSO</t>
    </r>
    <r>
      <rPr>
        <sz val="11"/>
        <color theme="0"/>
        <rFont val="Calibri"/>
        <family val="2"/>
      </rPr>
      <t>₄</t>
    </r>
  </si>
  <si>
    <r>
      <t>PF</t>
    </r>
    <r>
      <rPr>
        <sz val="11"/>
        <color theme="0"/>
        <rFont val="Calibri"/>
        <family val="2"/>
      </rPr>
      <t>₅</t>
    </r>
  </si>
  <si>
    <r>
      <t>SiCl</t>
    </r>
    <r>
      <rPr>
        <sz val="11"/>
        <color theme="0"/>
        <rFont val="Calibri"/>
        <family val="2"/>
      </rPr>
      <t>₄</t>
    </r>
  </si>
  <si>
    <r>
      <t>SiF</t>
    </r>
    <r>
      <rPr>
        <sz val="11"/>
        <color theme="0"/>
        <rFont val="Calibri"/>
        <family val="2"/>
      </rPr>
      <t>₄</t>
    </r>
  </si>
  <si>
    <r>
      <t>SiO</t>
    </r>
    <r>
      <rPr>
        <sz val="11"/>
        <color theme="0"/>
        <rFont val="Calibri"/>
        <family val="2"/>
      </rPr>
      <t>₂</t>
    </r>
  </si>
  <si>
    <r>
      <t>IO</t>
    </r>
    <r>
      <rPr>
        <sz val="11"/>
        <color theme="0"/>
        <rFont val="Calibri"/>
        <family val="2"/>
      </rPr>
      <t>₃</t>
    </r>
  </si>
  <si>
    <r>
      <t>SiO</t>
    </r>
    <r>
      <rPr>
        <sz val="11"/>
        <color theme="0"/>
        <rFont val="Calibri"/>
        <family val="2"/>
      </rPr>
      <t>₄</t>
    </r>
  </si>
  <si>
    <r>
      <t>SO</t>
    </r>
    <r>
      <rPr>
        <sz val="11"/>
        <color theme="0"/>
        <rFont val="Calibri"/>
        <family val="2"/>
      </rPr>
      <t>₂</t>
    </r>
  </si>
  <si>
    <r>
      <t>NH</t>
    </r>
    <r>
      <rPr>
        <sz val="11"/>
        <color theme="0"/>
        <rFont val="Calibri"/>
        <family val="2"/>
      </rPr>
      <t>₄</t>
    </r>
  </si>
  <si>
    <r>
      <t>SO</t>
    </r>
    <r>
      <rPr>
        <sz val="11"/>
        <color theme="0"/>
        <rFont val="Calibri"/>
        <family val="2"/>
      </rPr>
      <t>₃</t>
    </r>
  </si>
  <si>
    <r>
      <t>H</t>
    </r>
    <r>
      <rPr>
        <sz val="11"/>
        <color theme="0"/>
        <rFont val="Calibri"/>
        <family val="2"/>
      </rPr>
      <t>₃</t>
    </r>
    <r>
      <rPr>
        <sz val="11"/>
        <color theme="0"/>
        <rFont val="Calibri"/>
        <family val="2"/>
        <scheme val="minor"/>
      </rPr>
      <t>O</t>
    </r>
  </si>
  <si>
    <r>
      <t>C</t>
    </r>
    <r>
      <rPr>
        <sz val="11"/>
        <color theme="0"/>
        <rFont val="Calibri"/>
        <family val="2"/>
      </rPr>
      <t>₂</t>
    </r>
    <r>
      <rPr>
        <sz val="11"/>
        <color theme="0"/>
        <rFont val="Calibri"/>
        <family val="2"/>
        <scheme val="minor"/>
      </rPr>
      <t>O</t>
    </r>
    <r>
      <rPr>
        <sz val="11"/>
        <color theme="0"/>
        <rFont val="Calibri"/>
        <family val="2"/>
      </rPr>
      <t>₄</t>
    </r>
  </si>
  <si>
    <r>
      <t>XeO</t>
    </r>
    <r>
      <rPr>
        <sz val="11"/>
        <color theme="0"/>
        <rFont val="Calibri"/>
        <family val="2"/>
      </rPr>
      <t>₅</t>
    </r>
  </si>
  <si>
    <r>
      <t>Hg</t>
    </r>
    <r>
      <rPr>
        <sz val="11"/>
        <color theme="0"/>
        <rFont val="Calibri"/>
        <family val="2"/>
      </rPr>
      <t>₂</t>
    </r>
  </si>
  <si>
    <r>
      <t>ClO</t>
    </r>
    <r>
      <rPr>
        <sz val="11"/>
        <color theme="0"/>
        <rFont val="Calibri"/>
        <family val="2"/>
      </rPr>
      <t>₄</t>
    </r>
  </si>
  <si>
    <r>
      <t>XeO</t>
    </r>
    <r>
      <rPr>
        <sz val="11"/>
        <color theme="0"/>
        <rFont val="Calibri"/>
        <family val="2"/>
      </rPr>
      <t>₆</t>
    </r>
  </si>
  <si>
    <r>
      <t>MnO</t>
    </r>
    <r>
      <rPr>
        <sz val="11"/>
        <color theme="0"/>
        <rFont val="Calibri"/>
        <family val="2"/>
      </rPr>
      <t>₄</t>
    </r>
  </si>
  <si>
    <r>
      <t>UO</t>
    </r>
    <r>
      <rPr>
        <sz val="11"/>
        <color theme="0"/>
        <rFont val="Calibri"/>
        <family val="2"/>
      </rPr>
      <t>₂</t>
    </r>
  </si>
  <si>
    <r>
      <t>O</t>
    </r>
    <r>
      <rPr>
        <sz val="11"/>
        <color theme="0"/>
        <rFont val="Calibri"/>
        <family val="2"/>
      </rPr>
      <t>₂</t>
    </r>
  </si>
  <si>
    <r>
      <t>PO</t>
    </r>
    <r>
      <rPr>
        <sz val="11"/>
        <color theme="0"/>
        <rFont val="Calibri"/>
        <family val="2"/>
      </rPr>
      <t>₄</t>
    </r>
  </si>
  <si>
    <r>
      <t>PO</t>
    </r>
    <r>
      <rPr>
        <sz val="11"/>
        <color theme="0"/>
        <rFont val="Calibri"/>
        <family val="2"/>
      </rPr>
      <t>₃</t>
    </r>
  </si>
  <si>
    <r>
      <t>SO</t>
    </r>
    <r>
      <rPr>
        <sz val="11"/>
        <color theme="0"/>
        <rFont val="Calibri"/>
        <family val="2"/>
      </rPr>
      <t>₄</t>
    </r>
  </si>
  <si>
    <r>
      <t>S</t>
    </r>
    <r>
      <rPr>
        <sz val="11"/>
        <color theme="0"/>
        <rFont val="Calibri"/>
        <family val="2"/>
      </rPr>
      <t>₂</t>
    </r>
    <r>
      <rPr>
        <sz val="11"/>
        <color theme="0"/>
        <rFont val="Calibri"/>
        <family val="2"/>
        <scheme val="minor"/>
      </rPr>
      <t>O</t>
    </r>
    <r>
      <rPr>
        <sz val="11"/>
        <color theme="0"/>
        <rFont val="Calibri"/>
        <family val="2"/>
      </rPr>
      <t>₃</t>
    </r>
  </si>
  <si>
    <t>Names to Formulas Worksheet</t>
  </si>
  <si>
    <t>To regenerate all of the sheets, press "F9" (for Mac users, Command + =)</t>
  </si>
  <si>
    <t>This workbook is "locked" to keep accidental changes from occurring to the formulas.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</si>
</sst>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0" xfId="0" applyFont="1"/>
    <xf numFmtId="0" fontId="2" fillId="0" borderId="0" xfId="0" applyFont="1" applyProtection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quotePrefix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2" fillId="0" borderId="0" xfId="0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0" xfId="0" applyFont="1"/>
    <xf numFmtId="0" fontId="11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1" applyFont="1" applyAlignment="1" applyProtection="1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Program!$C$10" lockText="1" noThreeD="1"/>
</file>

<file path=xl/ctrlProps/ctrlProp10.xml><?xml version="1.0" encoding="utf-8"?>
<formControlPr xmlns="http://schemas.microsoft.com/office/spreadsheetml/2009/9/main" objectType="CheckBox" checked="Checked" fmlaLink="Program!$C$19" lockText="1" noThreeD="1"/>
</file>

<file path=xl/ctrlProps/ctrlProp100.xml><?xml version="1.0" encoding="utf-8"?>
<formControlPr xmlns="http://schemas.microsoft.com/office/spreadsheetml/2009/9/main" objectType="CheckBox" fmlaLink="Program!$K$48" lockText="1" noThreeD="1"/>
</file>

<file path=xl/ctrlProps/ctrlProp101.xml><?xml version="1.0" encoding="utf-8"?>
<formControlPr xmlns="http://schemas.microsoft.com/office/spreadsheetml/2009/9/main" objectType="CheckBox" fmlaLink="Program!$K$49" lockText="1" noThreeD="1"/>
</file>

<file path=xl/ctrlProps/ctrlProp102.xml><?xml version="1.0" encoding="utf-8"?>
<formControlPr xmlns="http://schemas.microsoft.com/office/spreadsheetml/2009/9/main" objectType="CheckBox" fmlaLink="Program!$K$50" lockText="1" noThreeD="1"/>
</file>

<file path=xl/ctrlProps/ctrlProp103.xml><?xml version="1.0" encoding="utf-8"?>
<formControlPr xmlns="http://schemas.microsoft.com/office/spreadsheetml/2009/9/main" objectType="CheckBox" checked="Checked" fmlaLink="Program!$K$51" lockText="1" noThreeD="1"/>
</file>

<file path=xl/ctrlProps/ctrlProp104.xml><?xml version="1.0" encoding="utf-8"?>
<formControlPr xmlns="http://schemas.microsoft.com/office/spreadsheetml/2009/9/main" objectType="CheckBox" fmlaLink="Program!$K$52" lockText="1" noThreeD="1"/>
</file>

<file path=xl/ctrlProps/ctrlProp105.xml><?xml version="1.0" encoding="utf-8"?>
<formControlPr xmlns="http://schemas.microsoft.com/office/spreadsheetml/2009/9/main" objectType="CheckBox" checked="Checked" fmlaLink="Program!$K$53" lockText="1" noThreeD="1"/>
</file>

<file path=xl/ctrlProps/ctrlProp106.xml><?xml version="1.0" encoding="utf-8"?>
<formControlPr xmlns="http://schemas.microsoft.com/office/spreadsheetml/2009/9/main" objectType="CheckBox" fmlaLink="Program!$K$54" lockText="1" noThreeD="1"/>
</file>

<file path=xl/ctrlProps/ctrlProp107.xml><?xml version="1.0" encoding="utf-8"?>
<formControlPr xmlns="http://schemas.microsoft.com/office/spreadsheetml/2009/9/main" objectType="CheckBox" fmlaLink="Program!$K$55" lockText="1" noThreeD="1"/>
</file>

<file path=xl/ctrlProps/ctrlProp108.xml><?xml version="1.0" encoding="utf-8"?>
<formControlPr xmlns="http://schemas.microsoft.com/office/spreadsheetml/2009/9/main" objectType="CheckBox" fmlaLink="Program!$K$56" lockText="1" noThreeD="1"/>
</file>

<file path=xl/ctrlProps/ctrlProp109.xml><?xml version="1.0" encoding="utf-8"?>
<formControlPr xmlns="http://schemas.microsoft.com/office/spreadsheetml/2009/9/main" objectType="CheckBox" checked="Checked" fmlaLink="Program!$K$57" lockText="1" noThreeD="1"/>
</file>

<file path=xl/ctrlProps/ctrlProp11.xml><?xml version="1.0" encoding="utf-8"?>
<formControlPr xmlns="http://schemas.microsoft.com/office/spreadsheetml/2009/9/main" objectType="CheckBox" checked="Checked" fmlaLink="Program!$C$20" lockText="1" noThreeD="1"/>
</file>

<file path=xl/ctrlProps/ctrlProp110.xml><?xml version="1.0" encoding="utf-8"?>
<formControlPr xmlns="http://schemas.microsoft.com/office/spreadsheetml/2009/9/main" objectType="CheckBox" fmlaLink="Program!$K$58" lockText="1" noThreeD="1"/>
</file>

<file path=xl/ctrlProps/ctrlProp111.xml><?xml version="1.0" encoding="utf-8"?>
<formControlPr xmlns="http://schemas.microsoft.com/office/spreadsheetml/2009/9/main" objectType="CheckBox" checked="Checked" fmlaLink="Program!$K$59" lockText="1" noThreeD="1"/>
</file>

<file path=xl/ctrlProps/ctrlProp112.xml><?xml version="1.0" encoding="utf-8"?>
<formControlPr xmlns="http://schemas.microsoft.com/office/spreadsheetml/2009/9/main" objectType="CheckBox" fmlaLink="Program!$K$60" lockText="1" noThreeD="1"/>
</file>

<file path=xl/ctrlProps/ctrlProp113.xml><?xml version="1.0" encoding="utf-8"?>
<formControlPr xmlns="http://schemas.microsoft.com/office/spreadsheetml/2009/9/main" objectType="Scroll" dx="15" fmlaLink="$G$20" horiz="1" inc="10" max="100" page="10" val="80"/>
</file>

<file path=xl/ctrlProps/ctrlProp114.xml><?xml version="1.0" encoding="utf-8"?>
<formControlPr xmlns="http://schemas.microsoft.com/office/spreadsheetml/2009/9/main" objectType="Scroll" dx="15" fmlaLink="$G$21" horiz="1" inc="10" max="100" page="10" val="20"/>
</file>

<file path=xl/ctrlProps/ctrlProp115.xml><?xml version="1.0" encoding="utf-8"?>
<formControlPr xmlns="http://schemas.microsoft.com/office/spreadsheetml/2009/9/main" objectType="Scroll" dx="15" fmlaLink="$G$22" horiz="1" inc="10" max="100" page="10" val="0"/>
</file>

<file path=xl/ctrlProps/ctrlProp116.xml><?xml version="1.0" encoding="utf-8"?>
<formControlPr xmlns="http://schemas.microsoft.com/office/spreadsheetml/2009/9/main" objectType="Scroll" dx="15" fmlaLink="$G$23" horiz="1" inc="10" max="100" page="10" val="0"/>
</file>

<file path=xl/ctrlProps/ctrlProp117.xml><?xml version="1.0" encoding="utf-8"?>
<formControlPr xmlns="http://schemas.microsoft.com/office/spreadsheetml/2009/9/main" objectType="CheckBox" checked="Checked" fmlaLink="Program!$X$10" lockText="1" noThreeD="1"/>
</file>

<file path=xl/ctrlProps/ctrlProp118.xml><?xml version="1.0" encoding="utf-8"?>
<formControlPr xmlns="http://schemas.microsoft.com/office/spreadsheetml/2009/9/main" objectType="CheckBox" checked="Checked" fmlaLink="Program!$X$11" lockText="1" noThreeD="1"/>
</file>

<file path=xl/ctrlProps/ctrlProp119.xml><?xml version="1.0" encoding="utf-8"?>
<formControlPr xmlns="http://schemas.microsoft.com/office/spreadsheetml/2009/9/main" objectType="CheckBox" checked="Checked" fmlaLink="Program!$X$12" lockText="1" noThreeD="1"/>
</file>

<file path=xl/ctrlProps/ctrlProp12.xml><?xml version="1.0" encoding="utf-8"?>
<formControlPr xmlns="http://schemas.microsoft.com/office/spreadsheetml/2009/9/main" objectType="CheckBox" checked="Checked" fmlaLink="Program!$C$21" lockText="1" noThreeD="1"/>
</file>

<file path=xl/ctrlProps/ctrlProp120.xml><?xml version="1.0" encoding="utf-8"?>
<formControlPr xmlns="http://schemas.microsoft.com/office/spreadsheetml/2009/9/main" objectType="CheckBox" checked="Checked" fmlaLink="Program!$X$13" lockText="1" noThreeD="1"/>
</file>

<file path=xl/ctrlProps/ctrlProp121.xml><?xml version="1.0" encoding="utf-8"?>
<formControlPr xmlns="http://schemas.microsoft.com/office/spreadsheetml/2009/9/main" objectType="CheckBox" checked="Checked" fmlaLink="Program!$X$14" lockText="1" noThreeD="1"/>
</file>

<file path=xl/ctrlProps/ctrlProp122.xml><?xml version="1.0" encoding="utf-8"?>
<formControlPr xmlns="http://schemas.microsoft.com/office/spreadsheetml/2009/9/main" objectType="CheckBox" checked="Checked" fmlaLink="Program!$X$15" lockText="1" noThreeD="1"/>
</file>

<file path=xl/ctrlProps/ctrlProp123.xml><?xml version="1.0" encoding="utf-8"?>
<formControlPr xmlns="http://schemas.microsoft.com/office/spreadsheetml/2009/9/main" objectType="CheckBox" checked="Checked" fmlaLink="Program!$X$16" lockText="1" noThreeD="1"/>
</file>

<file path=xl/ctrlProps/ctrlProp124.xml><?xml version="1.0" encoding="utf-8"?>
<formControlPr xmlns="http://schemas.microsoft.com/office/spreadsheetml/2009/9/main" objectType="CheckBox" checked="Checked" fmlaLink="Program!$X$17" lockText="1" noThreeD="1"/>
</file>

<file path=xl/ctrlProps/ctrlProp125.xml><?xml version="1.0" encoding="utf-8"?>
<formControlPr xmlns="http://schemas.microsoft.com/office/spreadsheetml/2009/9/main" objectType="CheckBox" checked="Checked" fmlaLink="Program!$X$18" lockText="1" noThreeD="1"/>
</file>

<file path=xl/ctrlProps/ctrlProp126.xml><?xml version="1.0" encoding="utf-8"?>
<formControlPr xmlns="http://schemas.microsoft.com/office/spreadsheetml/2009/9/main" objectType="CheckBox" checked="Checked" fmlaLink="Program!$X$19" lockText="1" noThreeD="1"/>
</file>

<file path=xl/ctrlProps/ctrlProp127.xml><?xml version="1.0" encoding="utf-8"?>
<formControlPr xmlns="http://schemas.microsoft.com/office/spreadsheetml/2009/9/main" objectType="CheckBox" checked="Checked" fmlaLink="Program!$X$20" lockText="1" noThreeD="1"/>
</file>

<file path=xl/ctrlProps/ctrlProp128.xml><?xml version="1.0" encoding="utf-8"?>
<formControlPr xmlns="http://schemas.microsoft.com/office/spreadsheetml/2009/9/main" objectType="CheckBox" checked="Checked" fmlaLink="Program!$X$21" lockText="1" noThreeD="1"/>
</file>

<file path=xl/ctrlProps/ctrlProp129.xml><?xml version="1.0" encoding="utf-8"?>
<formControlPr xmlns="http://schemas.microsoft.com/office/spreadsheetml/2009/9/main" objectType="CheckBox" checked="Checked" fmlaLink="Program!$X$22" lockText="1" noThreeD="1"/>
</file>

<file path=xl/ctrlProps/ctrlProp13.xml><?xml version="1.0" encoding="utf-8"?>
<formControlPr xmlns="http://schemas.microsoft.com/office/spreadsheetml/2009/9/main" objectType="CheckBox" checked="Checked" fmlaLink="Program!$C$22" lockText="1" noThreeD="1"/>
</file>

<file path=xl/ctrlProps/ctrlProp130.xml><?xml version="1.0" encoding="utf-8"?>
<formControlPr xmlns="http://schemas.microsoft.com/office/spreadsheetml/2009/9/main" objectType="CheckBox" checked="Checked" fmlaLink="Program!$X$23" lockText="1" noThreeD="1"/>
</file>

<file path=xl/ctrlProps/ctrlProp131.xml><?xml version="1.0" encoding="utf-8"?>
<formControlPr xmlns="http://schemas.microsoft.com/office/spreadsheetml/2009/9/main" objectType="CheckBox" checked="Checked" fmlaLink="Program!$X$25" lockText="1" noThreeD="1"/>
</file>

<file path=xl/ctrlProps/ctrlProp132.xml><?xml version="1.0" encoding="utf-8"?>
<formControlPr xmlns="http://schemas.microsoft.com/office/spreadsheetml/2009/9/main" objectType="CheckBox" checked="Checked" fmlaLink="Program!$X$24" lockText="1" noThreeD="1"/>
</file>

<file path=xl/ctrlProps/ctrlProp133.xml><?xml version="1.0" encoding="utf-8"?>
<formControlPr xmlns="http://schemas.microsoft.com/office/spreadsheetml/2009/9/main" objectType="CheckBox" checked="Checked" fmlaLink="Program!$X$26" lockText="1" noThreeD="1"/>
</file>

<file path=xl/ctrlProps/ctrlProp134.xml><?xml version="1.0" encoding="utf-8"?>
<formControlPr xmlns="http://schemas.microsoft.com/office/spreadsheetml/2009/9/main" objectType="CheckBox" checked="Checked" fmlaLink="Program!$X$27" lockText="1" noThreeD="1"/>
</file>

<file path=xl/ctrlProps/ctrlProp135.xml><?xml version="1.0" encoding="utf-8"?>
<formControlPr xmlns="http://schemas.microsoft.com/office/spreadsheetml/2009/9/main" objectType="CheckBox" checked="Checked" fmlaLink="Program!$X$28" lockText="1" noThreeD="1"/>
</file>

<file path=xl/ctrlProps/ctrlProp136.xml><?xml version="1.0" encoding="utf-8"?>
<formControlPr xmlns="http://schemas.microsoft.com/office/spreadsheetml/2009/9/main" objectType="CheckBox" checked="Checked" fmlaLink="Program!$X$29" lockText="1" noThreeD="1"/>
</file>

<file path=xl/ctrlProps/ctrlProp137.xml><?xml version="1.0" encoding="utf-8"?>
<formControlPr xmlns="http://schemas.microsoft.com/office/spreadsheetml/2009/9/main" objectType="CheckBox" checked="Checked" fmlaLink="Program!$X$30" lockText="1" noThreeD="1"/>
</file>

<file path=xl/ctrlProps/ctrlProp138.xml><?xml version="1.0" encoding="utf-8"?>
<formControlPr xmlns="http://schemas.microsoft.com/office/spreadsheetml/2009/9/main" objectType="CheckBox" checked="Checked" fmlaLink="Program!$X$31" lockText="1" noThreeD="1"/>
</file>

<file path=xl/ctrlProps/ctrlProp139.xml><?xml version="1.0" encoding="utf-8"?>
<formControlPr xmlns="http://schemas.microsoft.com/office/spreadsheetml/2009/9/main" objectType="CheckBox" checked="Checked" fmlaLink="Program!$X$32" lockText="1" noThreeD="1"/>
</file>

<file path=xl/ctrlProps/ctrlProp14.xml><?xml version="1.0" encoding="utf-8"?>
<formControlPr xmlns="http://schemas.microsoft.com/office/spreadsheetml/2009/9/main" objectType="CheckBox" fmlaLink="Program!$C$23" lockText="1" noThreeD="1"/>
</file>

<file path=xl/ctrlProps/ctrlProp140.xml><?xml version="1.0" encoding="utf-8"?>
<formControlPr xmlns="http://schemas.microsoft.com/office/spreadsheetml/2009/9/main" objectType="CheckBox" checked="Checked" fmlaLink="Program!$X$33" lockText="1" noThreeD="1"/>
</file>

<file path=xl/ctrlProps/ctrlProp141.xml><?xml version="1.0" encoding="utf-8"?>
<formControlPr xmlns="http://schemas.microsoft.com/office/spreadsheetml/2009/9/main" objectType="CheckBox" checked="Checked" fmlaLink="Program!$X$34" lockText="1" noThreeD="1"/>
</file>

<file path=xl/ctrlProps/ctrlProp142.xml><?xml version="1.0" encoding="utf-8"?>
<formControlPr xmlns="http://schemas.microsoft.com/office/spreadsheetml/2009/9/main" objectType="CheckBox" checked="Checked" fmlaLink="Program!$X$35" lockText="1" noThreeD="1"/>
</file>

<file path=xl/ctrlProps/ctrlProp143.xml><?xml version="1.0" encoding="utf-8"?>
<formControlPr xmlns="http://schemas.microsoft.com/office/spreadsheetml/2009/9/main" objectType="CheckBox" checked="Checked" fmlaLink="Program!$X$36" lockText="1" noThreeD="1"/>
</file>

<file path=xl/ctrlProps/ctrlProp144.xml><?xml version="1.0" encoding="utf-8"?>
<formControlPr xmlns="http://schemas.microsoft.com/office/spreadsheetml/2009/9/main" objectType="CheckBox" checked="Checked" fmlaLink="Program!$X$37" lockText="1" noThreeD="1"/>
</file>

<file path=xl/ctrlProps/ctrlProp145.xml><?xml version="1.0" encoding="utf-8"?>
<formControlPr xmlns="http://schemas.microsoft.com/office/spreadsheetml/2009/9/main" objectType="CheckBox" checked="Checked" fmlaLink="Program!$X$38" lockText="1" noThreeD="1"/>
</file>

<file path=xl/ctrlProps/ctrlProp146.xml><?xml version="1.0" encoding="utf-8"?>
<formControlPr xmlns="http://schemas.microsoft.com/office/spreadsheetml/2009/9/main" objectType="CheckBox" checked="Checked" fmlaLink="Program!$X$39" lockText="1" noThreeD="1"/>
</file>

<file path=xl/ctrlProps/ctrlProp147.xml><?xml version="1.0" encoding="utf-8"?>
<formControlPr xmlns="http://schemas.microsoft.com/office/spreadsheetml/2009/9/main" objectType="CheckBox" checked="Checked" fmlaLink="Program!$X$40" lockText="1" noThreeD="1"/>
</file>

<file path=xl/ctrlProps/ctrlProp148.xml><?xml version="1.0" encoding="utf-8"?>
<formControlPr xmlns="http://schemas.microsoft.com/office/spreadsheetml/2009/9/main" objectType="CheckBox" checked="Checked" fmlaLink="Program!$X$41" lockText="1" noThreeD="1"/>
</file>

<file path=xl/ctrlProps/ctrlProp149.xml><?xml version="1.0" encoding="utf-8"?>
<formControlPr xmlns="http://schemas.microsoft.com/office/spreadsheetml/2009/9/main" objectType="CheckBox" checked="Checked" fmlaLink="Program!$X$42" lockText="1" noThreeD="1"/>
</file>

<file path=xl/ctrlProps/ctrlProp15.xml><?xml version="1.0" encoding="utf-8"?>
<formControlPr xmlns="http://schemas.microsoft.com/office/spreadsheetml/2009/9/main" objectType="CheckBox" fmlaLink="Program!$C$24" lockText="1" noThreeD="1"/>
</file>

<file path=xl/ctrlProps/ctrlProp150.xml><?xml version="1.0" encoding="utf-8"?>
<formControlPr xmlns="http://schemas.microsoft.com/office/spreadsheetml/2009/9/main" objectType="CheckBox" checked="Checked" fmlaLink="Program!$X$43" lockText="1" noThreeD="1"/>
</file>

<file path=xl/ctrlProps/ctrlProp151.xml><?xml version="1.0" encoding="utf-8"?>
<formControlPr xmlns="http://schemas.microsoft.com/office/spreadsheetml/2009/9/main" objectType="CheckBox" checked="Checked" fmlaLink="Program!$X$44" lockText="1" noThreeD="1"/>
</file>

<file path=xl/ctrlProps/ctrlProp152.xml><?xml version="1.0" encoding="utf-8"?>
<formControlPr xmlns="http://schemas.microsoft.com/office/spreadsheetml/2009/9/main" objectType="CheckBox" checked="Checked" fmlaLink="Program!$X$45" lockText="1" noThreeD="1"/>
</file>

<file path=xl/ctrlProps/ctrlProp153.xml><?xml version="1.0" encoding="utf-8"?>
<formControlPr xmlns="http://schemas.microsoft.com/office/spreadsheetml/2009/9/main" objectType="CheckBox" checked="Checked" fmlaLink="Program!$X$46" lockText="1" noThreeD="1"/>
</file>

<file path=xl/ctrlProps/ctrlProp154.xml><?xml version="1.0" encoding="utf-8"?>
<formControlPr xmlns="http://schemas.microsoft.com/office/spreadsheetml/2009/9/main" objectType="CheckBox" checked="Checked" fmlaLink="Program!$X$47" lockText="1" noThreeD="1"/>
</file>

<file path=xl/ctrlProps/ctrlProp155.xml><?xml version="1.0" encoding="utf-8"?>
<formControlPr xmlns="http://schemas.microsoft.com/office/spreadsheetml/2009/9/main" objectType="CheckBox" checked="Checked" fmlaLink="Program!$X$48" lockText="1" noThreeD="1"/>
</file>

<file path=xl/ctrlProps/ctrlProp156.xml><?xml version="1.0" encoding="utf-8"?>
<formControlPr xmlns="http://schemas.microsoft.com/office/spreadsheetml/2009/9/main" objectType="CheckBox" fmlaLink="Program!$AC$10" lockText="1" noThreeD="1"/>
</file>

<file path=xl/ctrlProps/ctrlProp157.xml><?xml version="1.0" encoding="utf-8"?>
<formControlPr xmlns="http://schemas.microsoft.com/office/spreadsheetml/2009/9/main" objectType="CheckBox" fmlaLink="Program!$AC$11" lockText="1" noThreeD="1"/>
</file>

<file path=xl/ctrlProps/ctrlProp158.xml><?xml version="1.0" encoding="utf-8"?>
<formControlPr xmlns="http://schemas.microsoft.com/office/spreadsheetml/2009/9/main" objectType="CheckBox" fmlaLink="Program!$AC$12" lockText="1" noThreeD="1"/>
</file>

<file path=xl/ctrlProps/ctrlProp159.xml><?xml version="1.0" encoding="utf-8"?>
<formControlPr xmlns="http://schemas.microsoft.com/office/spreadsheetml/2009/9/main" objectType="CheckBox" fmlaLink="Program!$AC$13" lockText="1" noThreeD="1"/>
</file>

<file path=xl/ctrlProps/ctrlProp16.xml><?xml version="1.0" encoding="utf-8"?>
<formControlPr xmlns="http://schemas.microsoft.com/office/spreadsheetml/2009/9/main" objectType="CheckBox" fmlaLink="Program!$C$25" lockText="1" noThreeD="1"/>
</file>

<file path=xl/ctrlProps/ctrlProp160.xml><?xml version="1.0" encoding="utf-8"?>
<formControlPr xmlns="http://schemas.microsoft.com/office/spreadsheetml/2009/9/main" objectType="CheckBox" fmlaLink="Program!$AC$14" lockText="1" noThreeD="1"/>
</file>

<file path=xl/ctrlProps/ctrlProp161.xml><?xml version="1.0" encoding="utf-8"?>
<formControlPr xmlns="http://schemas.microsoft.com/office/spreadsheetml/2009/9/main" objectType="CheckBox" fmlaLink="Program!$AC$15" lockText="1" noThreeD="1"/>
</file>

<file path=xl/ctrlProps/ctrlProp162.xml><?xml version="1.0" encoding="utf-8"?>
<formControlPr xmlns="http://schemas.microsoft.com/office/spreadsheetml/2009/9/main" objectType="CheckBox" fmlaLink="Program!$AC$16" lockText="1" noThreeD="1"/>
</file>

<file path=xl/ctrlProps/ctrlProp163.xml><?xml version="1.0" encoding="utf-8"?>
<formControlPr xmlns="http://schemas.microsoft.com/office/spreadsheetml/2009/9/main" objectType="CheckBox" fmlaLink="Program!$AC$17" lockText="1" noThreeD="1"/>
</file>

<file path=xl/ctrlProps/ctrlProp164.xml><?xml version="1.0" encoding="utf-8"?>
<formControlPr xmlns="http://schemas.microsoft.com/office/spreadsheetml/2009/9/main" objectType="CheckBox" fmlaLink="Program!$AC$18" lockText="1" noThreeD="1"/>
</file>

<file path=xl/ctrlProps/ctrlProp165.xml><?xml version="1.0" encoding="utf-8"?>
<formControlPr xmlns="http://schemas.microsoft.com/office/spreadsheetml/2009/9/main" objectType="CheckBox" fmlaLink="Program!$AC$19" lockText="1" noThreeD="1"/>
</file>

<file path=xl/ctrlProps/ctrlProp166.xml><?xml version="1.0" encoding="utf-8"?>
<formControlPr xmlns="http://schemas.microsoft.com/office/spreadsheetml/2009/9/main" objectType="CheckBox" fmlaLink="Program!$AC$20" lockText="1" noThreeD="1"/>
</file>

<file path=xl/ctrlProps/ctrlProp167.xml><?xml version="1.0" encoding="utf-8"?>
<formControlPr xmlns="http://schemas.microsoft.com/office/spreadsheetml/2009/9/main" objectType="CheckBox" fmlaLink="Program!$AC$21" lockText="1" noThreeD="1"/>
</file>

<file path=xl/ctrlProps/ctrlProp168.xml><?xml version="1.0" encoding="utf-8"?>
<formControlPr xmlns="http://schemas.microsoft.com/office/spreadsheetml/2009/9/main" objectType="CheckBox" fmlaLink="Program!$AC$22" lockText="1" noThreeD="1"/>
</file>

<file path=xl/ctrlProps/ctrlProp169.xml><?xml version="1.0" encoding="utf-8"?>
<formControlPr xmlns="http://schemas.microsoft.com/office/spreadsheetml/2009/9/main" objectType="CheckBox" fmlaLink="Program!$AC$23" lockText="1" noThreeD="1"/>
</file>

<file path=xl/ctrlProps/ctrlProp17.xml><?xml version="1.0" encoding="utf-8"?>
<formControlPr xmlns="http://schemas.microsoft.com/office/spreadsheetml/2009/9/main" objectType="CheckBox" checked="Checked" fmlaLink="Program!$C$26" lockText="1" noThreeD="1"/>
</file>

<file path=xl/ctrlProps/ctrlProp170.xml><?xml version="1.0" encoding="utf-8"?>
<formControlPr xmlns="http://schemas.microsoft.com/office/spreadsheetml/2009/9/main" objectType="CheckBox" fmlaLink="Program!$AC$24" lockText="1" noThreeD="1"/>
</file>

<file path=xl/ctrlProps/ctrlProp171.xml><?xml version="1.0" encoding="utf-8"?>
<formControlPr xmlns="http://schemas.microsoft.com/office/spreadsheetml/2009/9/main" objectType="CheckBox" fmlaLink="Program!$AC$25" lockText="1" noThreeD="1"/>
</file>

<file path=xl/ctrlProps/ctrlProp172.xml><?xml version="1.0" encoding="utf-8"?>
<formControlPr xmlns="http://schemas.microsoft.com/office/spreadsheetml/2009/9/main" objectType="CheckBox" fmlaLink="Program!$AC$26" lockText="1" noThreeD="1"/>
</file>

<file path=xl/ctrlProps/ctrlProp173.xml><?xml version="1.0" encoding="utf-8"?>
<formControlPr xmlns="http://schemas.microsoft.com/office/spreadsheetml/2009/9/main" objectType="CheckBox" fmlaLink="Program!$AC$27" lockText="1" noThreeD="1"/>
</file>

<file path=xl/ctrlProps/ctrlProp174.xml><?xml version="1.0" encoding="utf-8"?>
<formControlPr xmlns="http://schemas.microsoft.com/office/spreadsheetml/2009/9/main" objectType="CheckBox" fmlaLink="Program!$AC$28" lockText="1" noThreeD="1"/>
</file>

<file path=xl/ctrlProps/ctrlProp175.xml><?xml version="1.0" encoding="utf-8"?>
<formControlPr xmlns="http://schemas.microsoft.com/office/spreadsheetml/2009/9/main" objectType="CheckBox" fmlaLink="Program!$AC$29" lockText="1" noThreeD="1"/>
</file>

<file path=xl/ctrlProps/ctrlProp176.xml><?xml version="1.0" encoding="utf-8"?>
<formControlPr xmlns="http://schemas.microsoft.com/office/spreadsheetml/2009/9/main" objectType="CheckBox" fmlaLink="Program!$AC$30" lockText="1" noThreeD="1"/>
</file>

<file path=xl/ctrlProps/ctrlProp177.xml><?xml version="1.0" encoding="utf-8"?>
<formControlPr xmlns="http://schemas.microsoft.com/office/spreadsheetml/2009/9/main" objectType="CheckBox" fmlaLink="Program!$AC$31" lockText="1" noThreeD="1"/>
</file>

<file path=xl/ctrlProps/ctrlProp178.xml><?xml version="1.0" encoding="utf-8"?>
<formControlPr xmlns="http://schemas.microsoft.com/office/spreadsheetml/2009/9/main" objectType="CheckBox" fmlaLink="Program!$AC$32" lockText="1" noThreeD="1"/>
</file>

<file path=xl/ctrlProps/ctrlProp179.xml><?xml version="1.0" encoding="utf-8"?>
<formControlPr xmlns="http://schemas.microsoft.com/office/spreadsheetml/2009/9/main" objectType="CheckBox" fmlaLink="Program!$AC$33" lockText="1" noThreeD="1"/>
</file>

<file path=xl/ctrlProps/ctrlProp18.xml><?xml version="1.0" encoding="utf-8"?>
<formControlPr xmlns="http://schemas.microsoft.com/office/spreadsheetml/2009/9/main" objectType="CheckBox" checked="Checked" fmlaLink="Program!$C$27" lockText="1" noThreeD="1"/>
</file>

<file path=xl/ctrlProps/ctrlProp180.xml><?xml version="1.0" encoding="utf-8"?>
<formControlPr xmlns="http://schemas.microsoft.com/office/spreadsheetml/2009/9/main" objectType="CheckBox" fmlaLink="Program!$AC$34" lockText="1" noThreeD="1"/>
</file>

<file path=xl/ctrlProps/ctrlProp181.xml><?xml version="1.0" encoding="utf-8"?>
<formControlPr xmlns="http://schemas.microsoft.com/office/spreadsheetml/2009/9/main" objectType="CheckBox" fmlaLink="Program!$AC$35" lockText="1" noThreeD="1"/>
</file>

<file path=xl/ctrlProps/ctrlProp182.xml><?xml version="1.0" encoding="utf-8"?>
<formControlPr xmlns="http://schemas.microsoft.com/office/spreadsheetml/2009/9/main" objectType="CheckBox" fmlaLink="Program!$AC$36" lockText="1" noThreeD="1"/>
</file>

<file path=xl/ctrlProps/ctrlProp183.xml><?xml version="1.0" encoding="utf-8"?>
<formControlPr xmlns="http://schemas.microsoft.com/office/spreadsheetml/2009/9/main" objectType="CheckBox" fmlaLink="Program!$AC$37" lockText="1" noThreeD="1"/>
</file>

<file path=xl/ctrlProps/ctrlProp184.xml><?xml version="1.0" encoding="utf-8"?>
<formControlPr xmlns="http://schemas.microsoft.com/office/spreadsheetml/2009/9/main" objectType="CheckBox" fmlaLink="Program!$AC$38" lockText="1" noThreeD="1"/>
</file>

<file path=xl/ctrlProps/ctrlProp185.xml><?xml version="1.0" encoding="utf-8"?>
<formControlPr xmlns="http://schemas.microsoft.com/office/spreadsheetml/2009/9/main" objectType="CheckBox" checked="Checked" fmlaLink="Program!$X$25" lockText="1" noThreeD="1"/>
</file>

<file path=xl/ctrlProps/ctrlProp186.xml><?xml version="1.0" encoding="utf-8"?>
<formControlPr xmlns="http://schemas.microsoft.com/office/spreadsheetml/2009/9/main" objectType="CheckBox" checked="Checked" fmlaLink="Program!$X$24" lockText="1" noThreeD="1"/>
</file>

<file path=xl/ctrlProps/ctrlProp187.xml><?xml version="1.0" encoding="utf-8"?>
<formControlPr xmlns="http://schemas.microsoft.com/office/spreadsheetml/2009/9/main" objectType="CheckBox" checked="Checked" fmlaLink="Program!$X$25" lockText="1" noThreeD="1"/>
</file>

<file path=xl/ctrlProps/ctrlProp188.xml><?xml version="1.0" encoding="utf-8"?>
<formControlPr xmlns="http://schemas.microsoft.com/office/spreadsheetml/2009/9/main" objectType="CheckBox" checked="Checked" fmlaLink="Program!$X$24" lockText="1" noThreeD="1"/>
</file>

<file path=xl/ctrlProps/ctrlProp189.xml><?xml version="1.0" encoding="utf-8"?>
<formControlPr xmlns="http://schemas.microsoft.com/office/spreadsheetml/2009/9/main" objectType="CheckBox" checked="Checked" fmlaLink="Program!$X$26" lockText="1" noThreeD="1"/>
</file>

<file path=xl/ctrlProps/ctrlProp19.xml><?xml version="1.0" encoding="utf-8"?>
<formControlPr xmlns="http://schemas.microsoft.com/office/spreadsheetml/2009/9/main" objectType="CheckBox" fmlaLink="Program!$C$28" lockText="1" noThreeD="1"/>
</file>

<file path=xl/ctrlProps/ctrlProp190.xml><?xml version="1.0" encoding="utf-8"?>
<formControlPr xmlns="http://schemas.microsoft.com/office/spreadsheetml/2009/9/main" objectType="CheckBox" checked="Checked" fmlaLink="Program!$X$25" lockText="1" noThreeD="1"/>
</file>

<file path=xl/ctrlProps/ctrlProp191.xml><?xml version="1.0" encoding="utf-8"?>
<formControlPr xmlns="http://schemas.microsoft.com/office/spreadsheetml/2009/9/main" objectType="CheckBox" checked="Checked" fmlaLink="Program!$X$24" lockText="1" noThreeD="1"/>
</file>

<file path=xl/ctrlProps/ctrlProp192.xml><?xml version="1.0" encoding="utf-8"?>
<formControlPr xmlns="http://schemas.microsoft.com/office/spreadsheetml/2009/9/main" objectType="CheckBox" checked="Checked" fmlaLink="Program!$X$25" lockText="1" noThreeD="1"/>
</file>

<file path=xl/ctrlProps/ctrlProp193.xml><?xml version="1.0" encoding="utf-8"?>
<formControlPr xmlns="http://schemas.microsoft.com/office/spreadsheetml/2009/9/main" objectType="CheckBox" checked="Checked" fmlaLink="Program!$X$24" lockText="1" noThreeD="1"/>
</file>

<file path=xl/ctrlProps/ctrlProp194.xml><?xml version="1.0" encoding="utf-8"?>
<formControlPr xmlns="http://schemas.microsoft.com/office/spreadsheetml/2009/9/main" objectType="CheckBox" checked="Checked" fmlaLink="Program!$X$26" lockText="1" noThreeD="1"/>
</file>

<file path=xl/ctrlProps/ctrlProp195.xml><?xml version="1.0" encoding="utf-8"?>
<formControlPr xmlns="http://schemas.microsoft.com/office/spreadsheetml/2009/9/main" objectType="CheckBox" checked="Checked" fmlaLink="Program!$X$25" lockText="1" noThreeD="1"/>
</file>

<file path=xl/ctrlProps/ctrlProp196.xml><?xml version="1.0" encoding="utf-8"?>
<formControlPr xmlns="http://schemas.microsoft.com/office/spreadsheetml/2009/9/main" objectType="CheckBox" checked="Checked" fmlaLink="Program!$X$24" lockText="1" noThreeD="1"/>
</file>

<file path=xl/ctrlProps/ctrlProp197.xml><?xml version="1.0" encoding="utf-8"?>
<formControlPr xmlns="http://schemas.microsoft.com/office/spreadsheetml/2009/9/main" objectType="CheckBox" checked="Checked" fmlaLink="Program!$X$25" lockText="1" noThreeD="1"/>
</file>

<file path=xl/ctrlProps/ctrlProp198.xml><?xml version="1.0" encoding="utf-8"?>
<formControlPr xmlns="http://schemas.microsoft.com/office/spreadsheetml/2009/9/main" objectType="CheckBox" checked="Checked" fmlaLink="Program!$X$24" lockText="1" noThreeD="1"/>
</file>

<file path=xl/ctrlProps/ctrlProp199.xml><?xml version="1.0" encoding="utf-8"?>
<formControlPr xmlns="http://schemas.microsoft.com/office/spreadsheetml/2009/9/main" objectType="CheckBox" checked="Checked" fmlaLink="Program!$X$26" lockText="1" noThreeD="1"/>
</file>

<file path=xl/ctrlProps/ctrlProp2.xml><?xml version="1.0" encoding="utf-8"?>
<formControlPr xmlns="http://schemas.microsoft.com/office/spreadsheetml/2009/9/main" objectType="CheckBox" checked="Checked" fmlaLink="Program!$C$11" lockText="1" noThreeD="1"/>
</file>

<file path=xl/ctrlProps/ctrlProp20.xml><?xml version="1.0" encoding="utf-8"?>
<formControlPr xmlns="http://schemas.microsoft.com/office/spreadsheetml/2009/9/main" objectType="CheckBox" fmlaLink="Program!$C$29" lockText="1" noThreeD="1"/>
</file>

<file path=xl/ctrlProps/ctrlProp200.xml><?xml version="1.0" encoding="utf-8"?>
<formControlPr xmlns="http://schemas.microsoft.com/office/spreadsheetml/2009/9/main" objectType="CheckBox" checked="Checked" fmlaLink="Program!$X$25" lockText="1" noThreeD="1"/>
</file>

<file path=xl/ctrlProps/ctrlProp201.xml><?xml version="1.0" encoding="utf-8"?>
<formControlPr xmlns="http://schemas.microsoft.com/office/spreadsheetml/2009/9/main" objectType="CheckBox" checked="Checked" fmlaLink="Program!$X$24" lockText="1" noThreeD="1"/>
</file>

<file path=xl/ctrlProps/ctrlProp202.xml><?xml version="1.0" encoding="utf-8"?>
<formControlPr xmlns="http://schemas.microsoft.com/office/spreadsheetml/2009/9/main" objectType="CheckBox" checked="Checked" fmlaLink="Program!$X$25" lockText="1" noThreeD="1"/>
</file>

<file path=xl/ctrlProps/ctrlProp203.xml><?xml version="1.0" encoding="utf-8"?>
<formControlPr xmlns="http://schemas.microsoft.com/office/spreadsheetml/2009/9/main" objectType="CheckBox" checked="Checked" fmlaLink="Program!$X$24" lockText="1" noThreeD="1"/>
</file>

<file path=xl/ctrlProps/ctrlProp204.xml><?xml version="1.0" encoding="utf-8"?>
<formControlPr xmlns="http://schemas.microsoft.com/office/spreadsheetml/2009/9/main" objectType="CheckBox" checked="Checked" fmlaLink="Program!$X$26" lockText="1" noThreeD="1"/>
</file>

<file path=xl/ctrlProps/ctrlProp205.xml><?xml version="1.0" encoding="utf-8"?>
<formControlPr xmlns="http://schemas.microsoft.com/office/spreadsheetml/2009/9/main" objectType="CheckBox" checked="Checked" fmlaLink="Program!$X$25" lockText="1" noThreeD="1"/>
</file>

<file path=xl/ctrlProps/ctrlProp206.xml><?xml version="1.0" encoding="utf-8"?>
<formControlPr xmlns="http://schemas.microsoft.com/office/spreadsheetml/2009/9/main" objectType="CheckBox" checked="Checked" fmlaLink="Program!$X$24" lockText="1" noThreeD="1"/>
</file>

<file path=xl/ctrlProps/ctrlProp207.xml><?xml version="1.0" encoding="utf-8"?>
<formControlPr xmlns="http://schemas.microsoft.com/office/spreadsheetml/2009/9/main" objectType="CheckBox" checked="Checked" fmlaLink="Program!$X$25" lockText="1" noThreeD="1"/>
</file>

<file path=xl/ctrlProps/ctrlProp208.xml><?xml version="1.0" encoding="utf-8"?>
<formControlPr xmlns="http://schemas.microsoft.com/office/spreadsheetml/2009/9/main" objectType="CheckBox" checked="Checked" fmlaLink="Program!$X$24" lockText="1" noThreeD="1"/>
</file>

<file path=xl/ctrlProps/ctrlProp209.xml><?xml version="1.0" encoding="utf-8"?>
<formControlPr xmlns="http://schemas.microsoft.com/office/spreadsheetml/2009/9/main" objectType="CheckBox" checked="Checked" fmlaLink="Program!$X$26" lockText="1" noThreeD="1"/>
</file>

<file path=xl/ctrlProps/ctrlProp21.xml><?xml version="1.0" encoding="utf-8"?>
<formControlPr xmlns="http://schemas.microsoft.com/office/spreadsheetml/2009/9/main" objectType="CheckBox" checked="Checked" fmlaLink="Program!$C$30" lockText="1" noThreeD="1"/>
</file>

<file path=xl/ctrlProps/ctrlProp210.xml><?xml version="1.0" encoding="utf-8"?>
<formControlPr xmlns="http://schemas.microsoft.com/office/spreadsheetml/2009/9/main" objectType="CheckBox" checked="Checked" fmlaLink="Program!$X$25" lockText="1" noThreeD="1"/>
</file>

<file path=xl/ctrlProps/ctrlProp211.xml><?xml version="1.0" encoding="utf-8"?>
<formControlPr xmlns="http://schemas.microsoft.com/office/spreadsheetml/2009/9/main" objectType="CheckBox" checked="Checked" fmlaLink="Program!$X$24" lockText="1" noThreeD="1"/>
</file>

<file path=xl/ctrlProps/ctrlProp212.xml><?xml version="1.0" encoding="utf-8"?>
<formControlPr xmlns="http://schemas.microsoft.com/office/spreadsheetml/2009/9/main" objectType="CheckBox" checked="Checked" fmlaLink="Program!$X$25" lockText="1" noThreeD="1"/>
</file>

<file path=xl/ctrlProps/ctrlProp213.xml><?xml version="1.0" encoding="utf-8"?>
<formControlPr xmlns="http://schemas.microsoft.com/office/spreadsheetml/2009/9/main" objectType="CheckBox" checked="Checked" fmlaLink="Program!$X$24" lockText="1" noThreeD="1"/>
</file>

<file path=xl/ctrlProps/ctrlProp214.xml><?xml version="1.0" encoding="utf-8"?>
<formControlPr xmlns="http://schemas.microsoft.com/office/spreadsheetml/2009/9/main" objectType="CheckBox" checked="Checked" fmlaLink="Program!$X$26" lockText="1" noThreeD="1"/>
</file>

<file path=xl/ctrlProps/ctrlProp215.xml><?xml version="1.0" encoding="utf-8"?>
<formControlPr xmlns="http://schemas.microsoft.com/office/spreadsheetml/2009/9/main" objectType="CheckBox" checked="Checked" fmlaLink="Program!$X$25" lockText="1" noThreeD="1"/>
</file>

<file path=xl/ctrlProps/ctrlProp216.xml><?xml version="1.0" encoding="utf-8"?>
<formControlPr xmlns="http://schemas.microsoft.com/office/spreadsheetml/2009/9/main" objectType="CheckBox" checked="Checked" fmlaLink="Program!$X$24" lockText="1" noThreeD="1"/>
</file>

<file path=xl/ctrlProps/ctrlProp217.xml><?xml version="1.0" encoding="utf-8"?>
<formControlPr xmlns="http://schemas.microsoft.com/office/spreadsheetml/2009/9/main" objectType="CheckBox" checked="Checked" fmlaLink="Program!$X$25" lockText="1" noThreeD="1"/>
</file>

<file path=xl/ctrlProps/ctrlProp218.xml><?xml version="1.0" encoding="utf-8"?>
<formControlPr xmlns="http://schemas.microsoft.com/office/spreadsheetml/2009/9/main" objectType="CheckBox" checked="Checked" fmlaLink="Program!$X$24" lockText="1" noThreeD="1"/>
</file>

<file path=xl/ctrlProps/ctrlProp219.xml><?xml version="1.0" encoding="utf-8"?>
<formControlPr xmlns="http://schemas.microsoft.com/office/spreadsheetml/2009/9/main" objectType="CheckBox" checked="Checked" fmlaLink="Program!$X$26" lockText="1" noThreeD="1"/>
</file>

<file path=xl/ctrlProps/ctrlProp22.xml><?xml version="1.0" encoding="utf-8"?>
<formControlPr xmlns="http://schemas.microsoft.com/office/spreadsheetml/2009/9/main" objectType="CheckBox" checked="Checked" fmlaLink="Program!$C$31" lockText="1" noThreeD="1"/>
</file>

<file path=xl/ctrlProps/ctrlProp220.xml><?xml version="1.0" encoding="utf-8"?>
<formControlPr xmlns="http://schemas.microsoft.com/office/spreadsheetml/2009/9/main" objectType="CheckBox" checked="Checked" fmlaLink="Program!$X$25" lockText="1" noThreeD="1"/>
</file>

<file path=xl/ctrlProps/ctrlProp221.xml><?xml version="1.0" encoding="utf-8"?>
<formControlPr xmlns="http://schemas.microsoft.com/office/spreadsheetml/2009/9/main" objectType="CheckBox" checked="Checked" fmlaLink="Program!$X$24" lockText="1" noThreeD="1"/>
</file>

<file path=xl/ctrlProps/ctrlProp222.xml><?xml version="1.0" encoding="utf-8"?>
<formControlPr xmlns="http://schemas.microsoft.com/office/spreadsheetml/2009/9/main" objectType="CheckBox" checked="Checked" fmlaLink="Program!$X$25" lockText="1" noThreeD="1"/>
</file>

<file path=xl/ctrlProps/ctrlProp223.xml><?xml version="1.0" encoding="utf-8"?>
<formControlPr xmlns="http://schemas.microsoft.com/office/spreadsheetml/2009/9/main" objectType="CheckBox" checked="Checked" fmlaLink="Program!$X$24" lockText="1" noThreeD="1"/>
</file>

<file path=xl/ctrlProps/ctrlProp224.xml><?xml version="1.0" encoding="utf-8"?>
<formControlPr xmlns="http://schemas.microsoft.com/office/spreadsheetml/2009/9/main" objectType="CheckBox" checked="Checked" fmlaLink="Program!$X$26" lockText="1" noThreeD="1"/>
</file>

<file path=xl/ctrlProps/ctrlProp225.xml><?xml version="1.0" encoding="utf-8"?>
<formControlPr xmlns="http://schemas.microsoft.com/office/spreadsheetml/2009/9/main" objectType="CheckBox" checked="Checked" fmlaLink="Program!$X$25" lockText="1" noThreeD="1"/>
</file>

<file path=xl/ctrlProps/ctrlProp226.xml><?xml version="1.0" encoding="utf-8"?>
<formControlPr xmlns="http://schemas.microsoft.com/office/spreadsheetml/2009/9/main" objectType="CheckBox" checked="Checked" fmlaLink="Program!$X$24" lockText="1" noThreeD="1"/>
</file>

<file path=xl/ctrlProps/ctrlProp227.xml><?xml version="1.0" encoding="utf-8"?>
<formControlPr xmlns="http://schemas.microsoft.com/office/spreadsheetml/2009/9/main" objectType="CheckBox" checked="Checked" fmlaLink="Program!$X$25" lockText="1" noThreeD="1"/>
</file>

<file path=xl/ctrlProps/ctrlProp228.xml><?xml version="1.0" encoding="utf-8"?>
<formControlPr xmlns="http://schemas.microsoft.com/office/spreadsheetml/2009/9/main" objectType="CheckBox" checked="Checked" fmlaLink="Program!$X$24" lockText="1" noThreeD="1"/>
</file>

<file path=xl/ctrlProps/ctrlProp229.xml><?xml version="1.0" encoding="utf-8"?>
<formControlPr xmlns="http://schemas.microsoft.com/office/spreadsheetml/2009/9/main" objectType="CheckBox" checked="Checked" fmlaLink="Program!$X$26" lockText="1" noThreeD="1"/>
</file>

<file path=xl/ctrlProps/ctrlProp23.xml><?xml version="1.0" encoding="utf-8"?>
<formControlPr xmlns="http://schemas.microsoft.com/office/spreadsheetml/2009/9/main" objectType="CheckBox" checked="Checked" fmlaLink="Program!$C$32" lockText="1" noThreeD="1"/>
</file>

<file path=xl/ctrlProps/ctrlProp230.xml><?xml version="1.0" encoding="utf-8"?>
<formControlPr xmlns="http://schemas.microsoft.com/office/spreadsheetml/2009/9/main" objectType="CheckBox" checked="Checked" fmlaLink="Program!$X$25" lockText="1" noThreeD="1"/>
</file>

<file path=xl/ctrlProps/ctrlProp231.xml><?xml version="1.0" encoding="utf-8"?>
<formControlPr xmlns="http://schemas.microsoft.com/office/spreadsheetml/2009/9/main" objectType="CheckBox" checked="Checked" fmlaLink="Program!$X$24" lockText="1" noThreeD="1"/>
</file>

<file path=xl/ctrlProps/ctrlProp232.xml><?xml version="1.0" encoding="utf-8"?>
<formControlPr xmlns="http://schemas.microsoft.com/office/spreadsheetml/2009/9/main" objectType="CheckBox" checked="Checked" fmlaLink="Program!$X$25" lockText="1" noThreeD="1"/>
</file>

<file path=xl/ctrlProps/ctrlProp233.xml><?xml version="1.0" encoding="utf-8"?>
<formControlPr xmlns="http://schemas.microsoft.com/office/spreadsheetml/2009/9/main" objectType="CheckBox" checked="Checked" fmlaLink="Program!$X$24" lockText="1" noThreeD="1"/>
</file>

<file path=xl/ctrlProps/ctrlProp234.xml><?xml version="1.0" encoding="utf-8"?>
<formControlPr xmlns="http://schemas.microsoft.com/office/spreadsheetml/2009/9/main" objectType="CheckBox" checked="Checked" fmlaLink="Program!$X$26" lockText="1" noThreeD="1"/>
</file>

<file path=xl/ctrlProps/ctrlProp235.xml><?xml version="1.0" encoding="utf-8"?>
<formControlPr xmlns="http://schemas.microsoft.com/office/spreadsheetml/2009/9/main" objectType="CheckBox" checked="Checked" fmlaLink="Program!$X$25" lockText="1" noThreeD="1"/>
</file>

<file path=xl/ctrlProps/ctrlProp236.xml><?xml version="1.0" encoding="utf-8"?>
<formControlPr xmlns="http://schemas.microsoft.com/office/spreadsheetml/2009/9/main" objectType="CheckBox" checked="Checked" fmlaLink="Program!$X$24" lockText="1" noThreeD="1"/>
</file>

<file path=xl/ctrlProps/ctrlProp237.xml><?xml version="1.0" encoding="utf-8"?>
<formControlPr xmlns="http://schemas.microsoft.com/office/spreadsheetml/2009/9/main" objectType="CheckBox" checked="Checked" fmlaLink="Program!$X$25" lockText="1" noThreeD="1"/>
</file>

<file path=xl/ctrlProps/ctrlProp238.xml><?xml version="1.0" encoding="utf-8"?>
<formControlPr xmlns="http://schemas.microsoft.com/office/spreadsheetml/2009/9/main" objectType="CheckBox" checked="Checked" fmlaLink="Program!$X$24" lockText="1" noThreeD="1"/>
</file>

<file path=xl/ctrlProps/ctrlProp239.xml><?xml version="1.0" encoding="utf-8"?>
<formControlPr xmlns="http://schemas.microsoft.com/office/spreadsheetml/2009/9/main" objectType="CheckBox" checked="Checked" fmlaLink="Program!$X$26" lockText="1" noThreeD="1"/>
</file>

<file path=xl/ctrlProps/ctrlProp24.xml><?xml version="1.0" encoding="utf-8"?>
<formControlPr xmlns="http://schemas.microsoft.com/office/spreadsheetml/2009/9/main" objectType="CheckBox" checked="Checked" fmlaLink="Program!$C$33" lockText="1" noThreeD="1"/>
</file>

<file path=xl/ctrlProps/ctrlProp240.xml><?xml version="1.0" encoding="utf-8"?>
<formControlPr xmlns="http://schemas.microsoft.com/office/spreadsheetml/2009/9/main" objectType="CheckBox" checked="Checked" fmlaLink="Program!$X$25" lockText="1" noThreeD="1"/>
</file>

<file path=xl/ctrlProps/ctrlProp241.xml><?xml version="1.0" encoding="utf-8"?>
<formControlPr xmlns="http://schemas.microsoft.com/office/spreadsheetml/2009/9/main" objectType="CheckBox" checked="Checked" fmlaLink="Program!$X$24" lockText="1" noThreeD="1"/>
</file>

<file path=xl/ctrlProps/ctrlProp242.xml><?xml version="1.0" encoding="utf-8"?>
<formControlPr xmlns="http://schemas.microsoft.com/office/spreadsheetml/2009/9/main" objectType="CheckBox" checked="Checked" fmlaLink="Program!$X$24" lockText="1" noThreeD="1"/>
</file>

<file path=xl/ctrlProps/ctrlProp25.xml><?xml version="1.0" encoding="utf-8"?>
<formControlPr xmlns="http://schemas.microsoft.com/office/spreadsheetml/2009/9/main" objectType="CheckBox" checked="Checked" fmlaLink="Program!$C$34" lockText="1" noThreeD="1"/>
</file>

<file path=xl/ctrlProps/ctrlProp26.xml><?xml version="1.0" encoding="utf-8"?>
<formControlPr xmlns="http://schemas.microsoft.com/office/spreadsheetml/2009/9/main" objectType="CheckBox" fmlaLink="Program!$C$35" lockText="1" noThreeD="1"/>
</file>

<file path=xl/ctrlProps/ctrlProp27.xml><?xml version="1.0" encoding="utf-8"?>
<formControlPr xmlns="http://schemas.microsoft.com/office/spreadsheetml/2009/9/main" objectType="CheckBox" checked="Checked" fmlaLink="Program!$C$36" lockText="1" noThreeD="1"/>
</file>

<file path=xl/ctrlProps/ctrlProp28.xml><?xml version="1.0" encoding="utf-8"?>
<formControlPr xmlns="http://schemas.microsoft.com/office/spreadsheetml/2009/9/main" objectType="CheckBox" checked="Checked" fmlaLink="Program!$C$37" lockText="1" noThreeD="1"/>
</file>

<file path=xl/ctrlProps/ctrlProp29.xml><?xml version="1.0" encoding="utf-8"?>
<formControlPr xmlns="http://schemas.microsoft.com/office/spreadsheetml/2009/9/main" objectType="CheckBox" checked="Checked" fmlaLink="Program!$C$38" lockText="1" noThreeD="1"/>
</file>

<file path=xl/ctrlProps/ctrlProp3.xml><?xml version="1.0" encoding="utf-8"?>
<formControlPr xmlns="http://schemas.microsoft.com/office/spreadsheetml/2009/9/main" objectType="CheckBox" fmlaLink="Program!$C$12" lockText="1" noThreeD="1"/>
</file>

<file path=xl/ctrlProps/ctrlProp30.xml><?xml version="1.0" encoding="utf-8"?>
<formControlPr xmlns="http://schemas.microsoft.com/office/spreadsheetml/2009/9/main" objectType="CheckBox" checked="Checked" fmlaLink="Program!$C$39" lockText="1" noThreeD="1"/>
</file>

<file path=xl/ctrlProps/ctrlProp31.xml><?xml version="1.0" encoding="utf-8"?>
<formControlPr xmlns="http://schemas.microsoft.com/office/spreadsheetml/2009/9/main" objectType="CheckBox" fmlaLink="Program!$C$40" lockText="1" noThreeD="1"/>
</file>

<file path=xl/ctrlProps/ctrlProp32.xml><?xml version="1.0" encoding="utf-8"?>
<formControlPr xmlns="http://schemas.microsoft.com/office/spreadsheetml/2009/9/main" objectType="CheckBox" checked="Checked" fmlaLink="Program!$C$41" lockText="1" noThreeD="1"/>
</file>

<file path=xl/ctrlProps/ctrlProp33.xml><?xml version="1.0" encoding="utf-8"?>
<formControlPr xmlns="http://schemas.microsoft.com/office/spreadsheetml/2009/9/main" objectType="CheckBox" checked="Checked" fmlaLink="Program!$C$42" lockText="1" noThreeD="1"/>
</file>

<file path=xl/ctrlProps/ctrlProp34.xml><?xml version="1.0" encoding="utf-8"?>
<formControlPr xmlns="http://schemas.microsoft.com/office/spreadsheetml/2009/9/main" objectType="CheckBox" fmlaLink="Program!$C$43" lockText="1" noThreeD="1"/>
</file>

<file path=xl/ctrlProps/ctrlProp35.xml><?xml version="1.0" encoding="utf-8"?>
<formControlPr xmlns="http://schemas.microsoft.com/office/spreadsheetml/2009/9/main" objectType="CheckBox" fmlaLink="Program!$C$44" lockText="1" noThreeD="1"/>
</file>

<file path=xl/ctrlProps/ctrlProp36.xml><?xml version="1.0" encoding="utf-8"?>
<formControlPr xmlns="http://schemas.microsoft.com/office/spreadsheetml/2009/9/main" objectType="CheckBox" fmlaLink="Program!$C$45" lockText="1" noThreeD="1"/>
</file>

<file path=xl/ctrlProps/ctrlProp37.xml><?xml version="1.0" encoding="utf-8"?>
<formControlPr xmlns="http://schemas.microsoft.com/office/spreadsheetml/2009/9/main" objectType="CheckBox" fmlaLink="Program!$C$51" lockText="1" noThreeD="1"/>
</file>

<file path=xl/ctrlProps/ctrlProp38.xml><?xml version="1.0" encoding="utf-8"?>
<formControlPr xmlns="http://schemas.microsoft.com/office/spreadsheetml/2009/9/main" objectType="CheckBox" fmlaLink="Program!$C$52" lockText="1" noThreeD="1"/>
</file>

<file path=xl/ctrlProps/ctrlProp39.xml><?xml version="1.0" encoding="utf-8"?>
<formControlPr xmlns="http://schemas.microsoft.com/office/spreadsheetml/2009/9/main" objectType="CheckBox" fmlaLink="Program!$C$53" lockText="1" noThreeD="1"/>
</file>

<file path=xl/ctrlProps/ctrlProp4.xml><?xml version="1.0" encoding="utf-8"?>
<formControlPr xmlns="http://schemas.microsoft.com/office/spreadsheetml/2009/9/main" objectType="CheckBox" fmlaLink="Program!$C$13" lockText="1" noThreeD="1"/>
</file>

<file path=xl/ctrlProps/ctrlProp40.xml><?xml version="1.0" encoding="utf-8"?>
<formControlPr xmlns="http://schemas.microsoft.com/office/spreadsheetml/2009/9/main" objectType="CheckBox" fmlaLink="Program!$C$54" lockText="1" noThreeD="1"/>
</file>

<file path=xl/ctrlProps/ctrlProp41.xml><?xml version="1.0" encoding="utf-8"?>
<formControlPr xmlns="http://schemas.microsoft.com/office/spreadsheetml/2009/9/main" objectType="CheckBox" fmlaLink="Program!$C$55" lockText="1" noThreeD="1"/>
</file>

<file path=xl/ctrlProps/ctrlProp42.xml><?xml version="1.0" encoding="utf-8"?>
<formControlPr xmlns="http://schemas.microsoft.com/office/spreadsheetml/2009/9/main" objectType="CheckBox" fmlaLink="Program!$C$56" lockText="1" noThreeD="1"/>
</file>

<file path=xl/ctrlProps/ctrlProp43.xml><?xml version="1.0" encoding="utf-8"?>
<formControlPr xmlns="http://schemas.microsoft.com/office/spreadsheetml/2009/9/main" objectType="CheckBox" fmlaLink="Program!$C$57" lockText="1" noThreeD="1"/>
</file>

<file path=xl/ctrlProps/ctrlProp44.xml><?xml version="1.0" encoding="utf-8"?>
<formControlPr xmlns="http://schemas.microsoft.com/office/spreadsheetml/2009/9/main" objectType="CheckBox" fmlaLink="Program!$C$58" lockText="1" noThreeD="1"/>
</file>

<file path=xl/ctrlProps/ctrlProp45.xml><?xml version="1.0" encoding="utf-8"?>
<formControlPr xmlns="http://schemas.microsoft.com/office/spreadsheetml/2009/9/main" objectType="CheckBox" fmlaLink="Program!$C$59" lockText="1" noThreeD="1"/>
</file>

<file path=xl/ctrlProps/ctrlProp46.xml><?xml version="1.0" encoding="utf-8"?>
<formControlPr xmlns="http://schemas.microsoft.com/office/spreadsheetml/2009/9/main" objectType="CheckBox" fmlaLink="Program!$C$60" lockText="1" noThreeD="1"/>
</file>

<file path=xl/ctrlProps/ctrlProp47.xml><?xml version="1.0" encoding="utf-8"?>
<formControlPr xmlns="http://schemas.microsoft.com/office/spreadsheetml/2009/9/main" objectType="CheckBox" fmlaLink="Program!$C$61" lockText="1" noThreeD="1"/>
</file>

<file path=xl/ctrlProps/ctrlProp48.xml><?xml version="1.0" encoding="utf-8"?>
<formControlPr xmlns="http://schemas.microsoft.com/office/spreadsheetml/2009/9/main" objectType="CheckBox" fmlaLink="Program!$C$62" lockText="1" noThreeD="1"/>
</file>

<file path=xl/ctrlProps/ctrlProp49.xml><?xml version="1.0" encoding="utf-8"?>
<formControlPr xmlns="http://schemas.microsoft.com/office/spreadsheetml/2009/9/main" objectType="CheckBox" fmlaLink="Program!$C$63" lockText="1" noThreeD="1"/>
</file>

<file path=xl/ctrlProps/ctrlProp5.xml><?xml version="1.0" encoding="utf-8"?>
<formControlPr xmlns="http://schemas.microsoft.com/office/spreadsheetml/2009/9/main" objectType="CheckBox" checked="Checked" fmlaLink="Program!$C$14" lockText="1" noThreeD="1"/>
</file>

<file path=xl/ctrlProps/ctrlProp50.xml><?xml version="1.0" encoding="utf-8"?>
<formControlPr xmlns="http://schemas.microsoft.com/office/spreadsheetml/2009/9/main" objectType="CheckBox" fmlaLink="Program!$C$64" lockText="1" noThreeD="1"/>
</file>

<file path=xl/ctrlProps/ctrlProp51.xml><?xml version="1.0" encoding="utf-8"?>
<formControlPr xmlns="http://schemas.microsoft.com/office/spreadsheetml/2009/9/main" objectType="CheckBox" fmlaLink="Program!$C$65" lockText="1" noThreeD="1"/>
</file>

<file path=xl/ctrlProps/ctrlProp52.xml><?xml version="1.0" encoding="utf-8"?>
<formControlPr xmlns="http://schemas.microsoft.com/office/spreadsheetml/2009/9/main" objectType="CheckBox" fmlaLink="Program!$C$66" lockText="1" noThreeD="1"/>
</file>

<file path=xl/ctrlProps/ctrlProp53.xml><?xml version="1.0" encoding="utf-8"?>
<formControlPr xmlns="http://schemas.microsoft.com/office/spreadsheetml/2009/9/main" objectType="CheckBox" fmlaLink="Program!$C$67" lockText="1" noThreeD="1"/>
</file>

<file path=xl/ctrlProps/ctrlProp54.xml><?xml version="1.0" encoding="utf-8"?>
<formControlPr xmlns="http://schemas.microsoft.com/office/spreadsheetml/2009/9/main" objectType="CheckBox" fmlaLink="Program!$C$68" lockText="1" noThreeD="1"/>
</file>

<file path=xl/ctrlProps/ctrlProp55.xml><?xml version="1.0" encoding="utf-8"?>
<formControlPr xmlns="http://schemas.microsoft.com/office/spreadsheetml/2009/9/main" objectType="CheckBox" fmlaLink="Program!$C$69" lockText="1" noThreeD="1"/>
</file>

<file path=xl/ctrlProps/ctrlProp56.xml><?xml version="1.0" encoding="utf-8"?>
<formControlPr xmlns="http://schemas.microsoft.com/office/spreadsheetml/2009/9/main" objectType="CheckBox" checked="Checked" fmlaLink="Program!$C$46" lockText="1" noThreeD="1"/>
</file>

<file path=xl/ctrlProps/ctrlProp57.xml><?xml version="1.0" encoding="utf-8"?>
<formControlPr xmlns="http://schemas.microsoft.com/office/spreadsheetml/2009/9/main" objectType="CheckBox" checked="Checked" fmlaLink="Program!$C$47" lockText="1" noThreeD="1"/>
</file>

<file path=xl/ctrlProps/ctrlProp58.xml><?xml version="1.0" encoding="utf-8"?>
<formControlPr xmlns="http://schemas.microsoft.com/office/spreadsheetml/2009/9/main" objectType="CheckBox" fmlaLink="Program!$C$48" lockText="1" noThreeD="1"/>
</file>

<file path=xl/ctrlProps/ctrlProp59.xml><?xml version="1.0" encoding="utf-8"?>
<formControlPr xmlns="http://schemas.microsoft.com/office/spreadsheetml/2009/9/main" objectType="CheckBox" fmlaLink="Program!$C$49" lockText="1" noThreeD="1"/>
</file>

<file path=xl/ctrlProps/ctrlProp6.xml><?xml version="1.0" encoding="utf-8"?>
<formControlPr xmlns="http://schemas.microsoft.com/office/spreadsheetml/2009/9/main" objectType="CheckBox" checked="Checked" fmlaLink="Program!$C$15" lockText="1" noThreeD="1"/>
</file>

<file path=xl/ctrlProps/ctrlProp60.xml><?xml version="1.0" encoding="utf-8"?>
<formControlPr xmlns="http://schemas.microsoft.com/office/spreadsheetml/2009/9/main" objectType="CheckBox" fmlaLink="Program!$C$50" lockText="1" noThreeD="1"/>
</file>

<file path=xl/ctrlProps/ctrlProp61.xml><?xml version="1.0" encoding="utf-8"?>
<formControlPr xmlns="http://schemas.microsoft.com/office/spreadsheetml/2009/9/main" objectType="CheckBox" fmlaLink="Program!$C$70" lockText="1" noThreeD="1"/>
</file>

<file path=xl/ctrlProps/ctrlProp62.xml><?xml version="1.0" encoding="utf-8"?>
<formControlPr xmlns="http://schemas.microsoft.com/office/spreadsheetml/2009/9/main" objectType="CheckBox" fmlaLink="Program!$K$10" lockText="1" noThreeD="1"/>
</file>

<file path=xl/ctrlProps/ctrlProp63.xml><?xml version="1.0" encoding="utf-8"?>
<formControlPr xmlns="http://schemas.microsoft.com/office/spreadsheetml/2009/9/main" objectType="CheckBox" checked="Checked" fmlaLink="Program!$K$11" lockText="1" noThreeD="1"/>
</file>

<file path=xl/ctrlProps/ctrlProp64.xml><?xml version="1.0" encoding="utf-8"?>
<formControlPr xmlns="http://schemas.microsoft.com/office/spreadsheetml/2009/9/main" objectType="CheckBox" checked="Checked" fmlaLink="Program!$K$12" lockText="1" noThreeD="1"/>
</file>

<file path=xl/ctrlProps/ctrlProp65.xml><?xml version="1.0" encoding="utf-8"?>
<formControlPr xmlns="http://schemas.microsoft.com/office/spreadsheetml/2009/9/main" objectType="CheckBox" checked="Checked" fmlaLink="Program!$K$13" lockText="1" noThreeD="1"/>
</file>

<file path=xl/ctrlProps/ctrlProp66.xml><?xml version="1.0" encoding="utf-8"?>
<formControlPr xmlns="http://schemas.microsoft.com/office/spreadsheetml/2009/9/main" objectType="CheckBox" checked="Checked" fmlaLink="Program!$K$14" lockText="1" noThreeD="1"/>
</file>

<file path=xl/ctrlProps/ctrlProp67.xml><?xml version="1.0" encoding="utf-8"?>
<formControlPr xmlns="http://schemas.microsoft.com/office/spreadsheetml/2009/9/main" objectType="CheckBox" checked="Checked" fmlaLink="Program!$K$15" lockText="1" noThreeD="1"/>
</file>

<file path=xl/ctrlProps/ctrlProp68.xml><?xml version="1.0" encoding="utf-8"?>
<formControlPr xmlns="http://schemas.microsoft.com/office/spreadsheetml/2009/9/main" objectType="CheckBox" checked="Checked" fmlaLink="Program!$K$16" lockText="1" noThreeD="1"/>
</file>

<file path=xl/ctrlProps/ctrlProp69.xml><?xml version="1.0" encoding="utf-8"?>
<formControlPr xmlns="http://schemas.microsoft.com/office/spreadsheetml/2009/9/main" objectType="CheckBox" checked="Checked" fmlaLink="Program!$K$17" lockText="1" noThreeD="1"/>
</file>

<file path=xl/ctrlProps/ctrlProp7.xml><?xml version="1.0" encoding="utf-8"?>
<formControlPr xmlns="http://schemas.microsoft.com/office/spreadsheetml/2009/9/main" objectType="CheckBox" checked="Checked" fmlaLink="Program!$C$16" lockText="1" noThreeD="1"/>
</file>

<file path=xl/ctrlProps/ctrlProp70.xml><?xml version="1.0" encoding="utf-8"?>
<formControlPr xmlns="http://schemas.microsoft.com/office/spreadsheetml/2009/9/main" objectType="CheckBox" checked="Checked" fmlaLink="Program!$K$18" lockText="1" noThreeD="1"/>
</file>

<file path=xl/ctrlProps/ctrlProp71.xml><?xml version="1.0" encoding="utf-8"?>
<formControlPr xmlns="http://schemas.microsoft.com/office/spreadsheetml/2009/9/main" objectType="CheckBox" fmlaLink="Program!$K$19" lockText="1" noThreeD="1"/>
</file>

<file path=xl/ctrlProps/ctrlProp72.xml><?xml version="1.0" encoding="utf-8"?>
<formControlPr xmlns="http://schemas.microsoft.com/office/spreadsheetml/2009/9/main" objectType="CheckBox" checked="Checked" fmlaLink="Program!$K$20" lockText="1" noThreeD="1"/>
</file>

<file path=xl/ctrlProps/ctrlProp73.xml><?xml version="1.0" encoding="utf-8"?>
<formControlPr xmlns="http://schemas.microsoft.com/office/spreadsheetml/2009/9/main" objectType="CheckBox" fmlaLink="Program!$K$21" lockText="1" noThreeD="1"/>
</file>

<file path=xl/ctrlProps/ctrlProp74.xml><?xml version="1.0" encoding="utf-8"?>
<formControlPr xmlns="http://schemas.microsoft.com/office/spreadsheetml/2009/9/main" objectType="CheckBox" fmlaLink="Program!$K$22" lockText="1" noThreeD="1"/>
</file>

<file path=xl/ctrlProps/ctrlProp75.xml><?xml version="1.0" encoding="utf-8"?>
<formControlPr xmlns="http://schemas.microsoft.com/office/spreadsheetml/2009/9/main" objectType="CheckBox" fmlaLink="Program!$K$23" lockText="1" noThreeD="1"/>
</file>

<file path=xl/ctrlProps/ctrlProp76.xml><?xml version="1.0" encoding="utf-8"?>
<formControlPr xmlns="http://schemas.microsoft.com/office/spreadsheetml/2009/9/main" objectType="CheckBox" fmlaLink="Program!$K$24" lockText="1" noThreeD="1"/>
</file>

<file path=xl/ctrlProps/ctrlProp77.xml><?xml version="1.0" encoding="utf-8"?>
<formControlPr xmlns="http://schemas.microsoft.com/office/spreadsheetml/2009/9/main" objectType="CheckBox" fmlaLink="Program!$K$25" lockText="1" noThreeD="1"/>
</file>

<file path=xl/ctrlProps/ctrlProp78.xml><?xml version="1.0" encoding="utf-8"?>
<formControlPr xmlns="http://schemas.microsoft.com/office/spreadsheetml/2009/9/main" objectType="CheckBox" checked="Checked" fmlaLink="Program!$K$26" lockText="1" noThreeD="1"/>
</file>

<file path=xl/ctrlProps/ctrlProp79.xml><?xml version="1.0" encoding="utf-8"?>
<formControlPr xmlns="http://schemas.microsoft.com/office/spreadsheetml/2009/9/main" objectType="CheckBox" fmlaLink="Program!$K$27" lockText="1" noThreeD="1"/>
</file>

<file path=xl/ctrlProps/ctrlProp8.xml><?xml version="1.0" encoding="utf-8"?>
<formControlPr xmlns="http://schemas.microsoft.com/office/spreadsheetml/2009/9/main" objectType="CheckBox" checked="Checked" fmlaLink="Program!$C$17" lockText="1" noThreeD="1"/>
</file>

<file path=xl/ctrlProps/ctrlProp80.xml><?xml version="1.0" encoding="utf-8"?>
<formControlPr xmlns="http://schemas.microsoft.com/office/spreadsheetml/2009/9/main" objectType="CheckBox" fmlaLink="Program!$K$28" lockText="1" noThreeD="1"/>
</file>

<file path=xl/ctrlProps/ctrlProp81.xml><?xml version="1.0" encoding="utf-8"?>
<formControlPr xmlns="http://schemas.microsoft.com/office/spreadsheetml/2009/9/main" objectType="CheckBox" checked="Checked" fmlaLink="Program!$K$29" lockText="1" noThreeD="1"/>
</file>

<file path=xl/ctrlProps/ctrlProp82.xml><?xml version="1.0" encoding="utf-8"?>
<formControlPr xmlns="http://schemas.microsoft.com/office/spreadsheetml/2009/9/main" objectType="CheckBox" fmlaLink="Program!$K$30" lockText="1" noThreeD="1"/>
</file>

<file path=xl/ctrlProps/ctrlProp83.xml><?xml version="1.0" encoding="utf-8"?>
<formControlPr xmlns="http://schemas.microsoft.com/office/spreadsheetml/2009/9/main" objectType="CheckBox" checked="Checked" fmlaLink="Program!$K$31" lockText="1" noThreeD="1"/>
</file>

<file path=xl/ctrlProps/ctrlProp84.xml><?xml version="1.0" encoding="utf-8"?>
<formControlPr xmlns="http://schemas.microsoft.com/office/spreadsheetml/2009/9/main" objectType="CheckBox" fmlaLink="Program!$K$32" lockText="1" noThreeD="1"/>
</file>

<file path=xl/ctrlProps/ctrlProp85.xml><?xml version="1.0" encoding="utf-8"?>
<formControlPr xmlns="http://schemas.microsoft.com/office/spreadsheetml/2009/9/main" objectType="CheckBox" checked="Checked" fmlaLink="Program!$K$33" lockText="1" noThreeD="1"/>
</file>

<file path=xl/ctrlProps/ctrlProp86.xml><?xml version="1.0" encoding="utf-8"?>
<formControlPr xmlns="http://schemas.microsoft.com/office/spreadsheetml/2009/9/main" objectType="CheckBox" fmlaLink="Program!$K$34" lockText="1" noThreeD="1"/>
</file>

<file path=xl/ctrlProps/ctrlProp87.xml><?xml version="1.0" encoding="utf-8"?>
<formControlPr xmlns="http://schemas.microsoft.com/office/spreadsheetml/2009/9/main" objectType="CheckBox" checked="Checked" fmlaLink="Program!$K$35" lockText="1" noThreeD="1"/>
</file>

<file path=xl/ctrlProps/ctrlProp88.xml><?xml version="1.0" encoding="utf-8"?>
<formControlPr xmlns="http://schemas.microsoft.com/office/spreadsheetml/2009/9/main" objectType="CheckBox" fmlaLink="Program!$K$36" lockText="1" noThreeD="1"/>
</file>

<file path=xl/ctrlProps/ctrlProp89.xml><?xml version="1.0" encoding="utf-8"?>
<formControlPr xmlns="http://schemas.microsoft.com/office/spreadsheetml/2009/9/main" objectType="CheckBox" fmlaLink="Program!$K$37" lockText="1" noThreeD="1"/>
</file>

<file path=xl/ctrlProps/ctrlProp9.xml><?xml version="1.0" encoding="utf-8"?>
<formControlPr xmlns="http://schemas.microsoft.com/office/spreadsheetml/2009/9/main" objectType="CheckBox" checked="Checked" fmlaLink="Program!$C$18" lockText="1" noThreeD="1"/>
</file>

<file path=xl/ctrlProps/ctrlProp90.xml><?xml version="1.0" encoding="utf-8"?>
<formControlPr xmlns="http://schemas.microsoft.com/office/spreadsheetml/2009/9/main" objectType="CheckBox" fmlaLink="Program!$K$38" lockText="1" noThreeD="1"/>
</file>

<file path=xl/ctrlProps/ctrlProp91.xml><?xml version="1.0" encoding="utf-8"?>
<formControlPr xmlns="http://schemas.microsoft.com/office/spreadsheetml/2009/9/main" objectType="CheckBox" checked="Checked" fmlaLink="Program!$K$39" lockText="1" noThreeD="1"/>
</file>

<file path=xl/ctrlProps/ctrlProp92.xml><?xml version="1.0" encoding="utf-8"?>
<formControlPr xmlns="http://schemas.microsoft.com/office/spreadsheetml/2009/9/main" objectType="CheckBox" fmlaLink="Program!$K$40" lockText="1" noThreeD="1"/>
</file>

<file path=xl/ctrlProps/ctrlProp93.xml><?xml version="1.0" encoding="utf-8"?>
<formControlPr xmlns="http://schemas.microsoft.com/office/spreadsheetml/2009/9/main" objectType="CheckBox" checked="Checked" fmlaLink="Program!$K$41" lockText="1" noThreeD="1"/>
</file>

<file path=xl/ctrlProps/ctrlProp94.xml><?xml version="1.0" encoding="utf-8"?>
<formControlPr xmlns="http://schemas.microsoft.com/office/spreadsheetml/2009/9/main" objectType="CheckBox" fmlaLink="Program!$K$42" lockText="1" noThreeD="1"/>
</file>

<file path=xl/ctrlProps/ctrlProp95.xml><?xml version="1.0" encoding="utf-8"?>
<formControlPr xmlns="http://schemas.microsoft.com/office/spreadsheetml/2009/9/main" objectType="CheckBox" fmlaLink="Program!$K$43" lockText="1" noThreeD="1"/>
</file>

<file path=xl/ctrlProps/ctrlProp96.xml><?xml version="1.0" encoding="utf-8"?>
<formControlPr xmlns="http://schemas.microsoft.com/office/spreadsheetml/2009/9/main" objectType="CheckBox" fmlaLink="Program!$K$44" lockText="1" noThreeD="1"/>
</file>

<file path=xl/ctrlProps/ctrlProp97.xml><?xml version="1.0" encoding="utf-8"?>
<formControlPr xmlns="http://schemas.microsoft.com/office/spreadsheetml/2009/9/main" objectType="CheckBox" checked="Checked" fmlaLink="Program!$K$45" lockText="1" noThreeD="1"/>
</file>

<file path=xl/ctrlProps/ctrlProp98.xml><?xml version="1.0" encoding="utf-8"?>
<formControlPr xmlns="http://schemas.microsoft.com/office/spreadsheetml/2009/9/main" objectType="CheckBox" fmlaLink="Program!$K$46" lockText="1" noThreeD="1"/>
</file>

<file path=xl/ctrlProps/ctrlProp99.xml><?xml version="1.0" encoding="utf-8"?>
<formControlPr xmlns="http://schemas.microsoft.com/office/spreadsheetml/2009/9/main" objectType="CheckBox" fmlaLink="Program!$K$4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161925</xdr:rowOff>
        </xdr:from>
        <xdr:to>
          <xdr:col>2</xdr:col>
          <xdr:colOff>85725</xdr:colOff>
          <xdr:row>28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161925</xdr:rowOff>
        </xdr:from>
        <xdr:to>
          <xdr:col>2</xdr:col>
          <xdr:colOff>85725</xdr:colOff>
          <xdr:row>29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28</xdr:row>
          <xdr:rowOff>152400</xdr:rowOff>
        </xdr:from>
        <xdr:to>
          <xdr:col>2</xdr:col>
          <xdr:colOff>76200</xdr:colOff>
          <xdr:row>30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161925</xdr:rowOff>
        </xdr:from>
        <xdr:to>
          <xdr:col>2</xdr:col>
          <xdr:colOff>85725</xdr:colOff>
          <xdr:row>31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161925</xdr:rowOff>
        </xdr:from>
        <xdr:to>
          <xdr:col>2</xdr:col>
          <xdr:colOff>85725</xdr:colOff>
          <xdr:row>32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161925</xdr:rowOff>
        </xdr:from>
        <xdr:to>
          <xdr:col>2</xdr:col>
          <xdr:colOff>85725</xdr:colOff>
          <xdr:row>33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161925</xdr:rowOff>
        </xdr:from>
        <xdr:to>
          <xdr:col>2</xdr:col>
          <xdr:colOff>85725</xdr:colOff>
          <xdr:row>34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161925</xdr:rowOff>
        </xdr:from>
        <xdr:to>
          <xdr:col>2</xdr:col>
          <xdr:colOff>85725</xdr:colOff>
          <xdr:row>35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161925</xdr:rowOff>
        </xdr:from>
        <xdr:to>
          <xdr:col>2</xdr:col>
          <xdr:colOff>85725</xdr:colOff>
          <xdr:row>36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161925</xdr:rowOff>
        </xdr:from>
        <xdr:to>
          <xdr:col>2</xdr:col>
          <xdr:colOff>85725</xdr:colOff>
          <xdr:row>37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161925</xdr:rowOff>
        </xdr:from>
        <xdr:to>
          <xdr:col>2</xdr:col>
          <xdr:colOff>85725</xdr:colOff>
          <xdr:row>38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161925</xdr:rowOff>
        </xdr:from>
        <xdr:to>
          <xdr:col>2</xdr:col>
          <xdr:colOff>85725</xdr:colOff>
          <xdr:row>39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161925</xdr:rowOff>
        </xdr:from>
        <xdr:to>
          <xdr:col>2</xdr:col>
          <xdr:colOff>85725</xdr:colOff>
          <xdr:row>40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161925</xdr:rowOff>
        </xdr:from>
        <xdr:to>
          <xdr:col>2</xdr:col>
          <xdr:colOff>85725</xdr:colOff>
          <xdr:row>41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161925</xdr:rowOff>
        </xdr:from>
        <xdr:to>
          <xdr:col>2</xdr:col>
          <xdr:colOff>95250</xdr:colOff>
          <xdr:row>42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161925</xdr:rowOff>
        </xdr:from>
        <xdr:to>
          <xdr:col>2</xdr:col>
          <xdr:colOff>85725</xdr:colOff>
          <xdr:row>43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161925</xdr:rowOff>
        </xdr:from>
        <xdr:to>
          <xdr:col>2</xdr:col>
          <xdr:colOff>85725</xdr:colOff>
          <xdr:row>44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161925</xdr:rowOff>
        </xdr:from>
        <xdr:to>
          <xdr:col>2</xdr:col>
          <xdr:colOff>85725</xdr:colOff>
          <xdr:row>45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161925</xdr:rowOff>
        </xdr:from>
        <xdr:to>
          <xdr:col>2</xdr:col>
          <xdr:colOff>85725</xdr:colOff>
          <xdr:row>46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161925</xdr:rowOff>
        </xdr:from>
        <xdr:to>
          <xdr:col>2</xdr:col>
          <xdr:colOff>85725</xdr:colOff>
          <xdr:row>47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161925</xdr:rowOff>
        </xdr:from>
        <xdr:to>
          <xdr:col>2</xdr:col>
          <xdr:colOff>85725</xdr:colOff>
          <xdr:row>48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161925</xdr:rowOff>
        </xdr:from>
        <xdr:to>
          <xdr:col>2</xdr:col>
          <xdr:colOff>85725</xdr:colOff>
          <xdr:row>49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161925</xdr:rowOff>
        </xdr:from>
        <xdr:to>
          <xdr:col>2</xdr:col>
          <xdr:colOff>85725</xdr:colOff>
          <xdr:row>50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161925</xdr:rowOff>
        </xdr:from>
        <xdr:to>
          <xdr:col>2</xdr:col>
          <xdr:colOff>85725</xdr:colOff>
          <xdr:row>51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161925</xdr:rowOff>
        </xdr:from>
        <xdr:to>
          <xdr:col>2</xdr:col>
          <xdr:colOff>85725</xdr:colOff>
          <xdr:row>52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161925</xdr:rowOff>
        </xdr:from>
        <xdr:to>
          <xdr:col>2</xdr:col>
          <xdr:colOff>85725</xdr:colOff>
          <xdr:row>53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161925</xdr:rowOff>
        </xdr:from>
        <xdr:to>
          <xdr:col>2</xdr:col>
          <xdr:colOff>85725</xdr:colOff>
          <xdr:row>54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</xdr:row>
          <xdr:rowOff>161925</xdr:rowOff>
        </xdr:from>
        <xdr:to>
          <xdr:col>2</xdr:col>
          <xdr:colOff>85725</xdr:colOff>
          <xdr:row>55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54</xdr:row>
          <xdr:rowOff>161925</xdr:rowOff>
        </xdr:from>
        <xdr:to>
          <xdr:col>2</xdr:col>
          <xdr:colOff>85725</xdr:colOff>
          <xdr:row>56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161925</xdr:rowOff>
        </xdr:from>
        <xdr:to>
          <xdr:col>2</xdr:col>
          <xdr:colOff>85725</xdr:colOff>
          <xdr:row>57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</xdr:row>
          <xdr:rowOff>161925</xdr:rowOff>
        </xdr:from>
        <xdr:to>
          <xdr:col>2</xdr:col>
          <xdr:colOff>85725</xdr:colOff>
          <xdr:row>58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57</xdr:row>
          <xdr:rowOff>161925</xdr:rowOff>
        </xdr:from>
        <xdr:to>
          <xdr:col>2</xdr:col>
          <xdr:colOff>85725</xdr:colOff>
          <xdr:row>59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161925</xdr:rowOff>
        </xdr:from>
        <xdr:to>
          <xdr:col>2</xdr:col>
          <xdr:colOff>85725</xdr:colOff>
          <xdr:row>60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161925</xdr:rowOff>
        </xdr:from>
        <xdr:to>
          <xdr:col>2</xdr:col>
          <xdr:colOff>85725</xdr:colOff>
          <xdr:row>61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161925</xdr:rowOff>
        </xdr:from>
        <xdr:to>
          <xdr:col>2</xdr:col>
          <xdr:colOff>85725</xdr:colOff>
          <xdr:row>62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161925</xdr:rowOff>
        </xdr:from>
        <xdr:to>
          <xdr:col>2</xdr:col>
          <xdr:colOff>85725</xdr:colOff>
          <xdr:row>63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161925</xdr:rowOff>
        </xdr:from>
        <xdr:to>
          <xdr:col>2</xdr:col>
          <xdr:colOff>85725</xdr:colOff>
          <xdr:row>66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161925</xdr:rowOff>
        </xdr:from>
        <xdr:to>
          <xdr:col>2</xdr:col>
          <xdr:colOff>85725</xdr:colOff>
          <xdr:row>67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161925</xdr:rowOff>
        </xdr:from>
        <xdr:to>
          <xdr:col>2</xdr:col>
          <xdr:colOff>85725</xdr:colOff>
          <xdr:row>68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161925</xdr:rowOff>
        </xdr:from>
        <xdr:to>
          <xdr:col>2</xdr:col>
          <xdr:colOff>85725</xdr:colOff>
          <xdr:row>69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161925</xdr:rowOff>
        </xdr:from>
        <xdr:to>
          <xdr:col>2</xdr:col>
          <xdr:colOff>85725</xdr:colOff>
          <xdr:row>70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161925</xdr:rowOff>
        </xdr:from>
        <xdr:to>
          <xdr:col>2</xdr:col>
          <xdr:colOff>85725</xdr:colOff>
          <xdr:row>71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161925</xdr:rowOff>
        </xdr:from>
        <xdr:to>
          <xdr:col>2</xdr:col>
          <xdr:colOff>85725</xdr:colOff>
          <xdr:row>72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161925</xdr:rowOff>
        </xdr:from>
        <xdr:to>
          <xdr:col>2</xdr:col>
          <xdr:colOff>85725</xdr:colOff>
          <xdr:row>73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161925</xdr:rowOff>
        </xdr:from>
        <xdr:to>
          <xdr:col>2</xdr:col>
          <xdr:colOff>85725</xdr:colOff>
          <xdr:row>74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161925</xdr:rowOff>
        </xdr:from>
        <xdr:to>
          <xdr:col>2</xdr:col>
          <xdr:colOff>85725</xdr:colOff>
          <xdr:row>75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161925</xdr:rowOff>
        </xdr:from>
        <xdr:to>
          <xdr:col>2</xdr:col>
          <xdr:colOff>85725</xdr:colOff>
          <xdr:row>76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161925</xdr:rowOff>
        </xdr:from>
        <xdr:to>
          <xdr:col>2</xdr:col>
          <xdr:colOff>85725</xdr:colOff>
          <xdr:row>77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161925</xdr:rowOff>
        </xdr:from>
        <xdr:to>
          <xdr:col>2</xdr:col>
          <xdr:colOff>85725</xdr:colOff>
          <xdr:row>78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161925</xdr:rowOff>
        </xdr:from>
        <xdr:to>
          <xdr:col>2</xdr:col>
          <xdr:colOff>85725</xdr:colOff>
          <xdr:row>79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161925</xdr:rowOff>
        </xdr:from>
        <xdr:to>
          <xdr:col>2</xdr:col>
          <xdr:colOff>85725</xdr:colOff>
          <xdr:row>80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161925</xdr:rowOff>
        </xdr:from>
        <xdr:to>
          <xdr:col>2</xdr:col>
          <xdr:colOff>85725</xdr:colOff>
          <xdr:row>81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161925</xdr:rowOff>
        </xdr:from>
        <xdr:to>
          <xdr:col>2</xdr:col>
          <xdr:colOff>85725</xdr:colOff>
          <xdr:row>82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81</xdr:row>
          <xdr:rowOff>161925</xdr:rowOff>
        </xdr:from>
        <xdr:to>
          <xdr:col>2</xdr:col>
          <xdr:colOff>76200</xdr:colOff>
          <xdr:row>83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161925</xdr:rowOff>
        </xdr:from>
        <xdr:to>
          <xdr:col>2</xdr:col>
          <xdr:colOff>85725</xdr:colOff>
          <xdr:row>84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161925</xdr:rowOff>
        </xdr:from>
        <xdr:to>
          <xdr:col>5</xdr:col>
          <xdr:colOff>85725</xdr:colOff>
          <xdr:row>28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161925</xdr:rowOff>
        </xdr:from>
        <xdr:to>
          <xdr:col>5</xdr:col>
          <xdr:colOff>85725</xdr:colOff>
          <xdr:row>29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161925</xdr:rowOff>
        </xdr:from>
        <xdr:to>
          <xdr:col>5</xdr:col>
          <xdr:colOff>85725</xdr:colOff>
          <xdr:row>30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161925</xdr:rowOff>
        </xdr:from>
        <xdr:to>
          <xdr:col>5</xdr:col>
          <xdr:colOff>85725</xdr:colOff>
          <xdr:row>31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161925</xdr:rowOff>
        </xdr:from>
        <xdr:to>
          <xdr:col>5</xdr:col>
          <xdr:colOff>85725</xdr:colOff>
          <xdr:row>32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161925</xdr:rowOff>
        </xdr:from>
        <xdr:to>
          <xdr:col>5</xdr:col>
          <xdr:colOff>85725</xdr:colOff>
          <xdr:row>35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161925</xdr:rowOff>
        </xdr:from>
        <xdr:to>
          <xdr:col>8</xdr:col>
          <xdr:colOff>76200</xdr:colOff>
          <xdr:row>28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161925</xdr:rowOff>
        </xdr:from>
        <xdr:to>
          <xdr:col>8</xdr:col>
          <xdr:colOff>76200</xdr:colOff>
          <xdr:row>29</xdr:row>
          <xdr:rowOff>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152400</xdr:rowOff>
        </xdr:from>
        <xdr:to>
          <xdr:col>8</xdr:col>
          <xdr:colOff>76200</xdr:colOff>
          <xdr:row>29</xdr:row>
          <xdr:rowOff>180975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161925</xdr:rowOff>
        </xdr:from>
        <xdr:to>
          <xdr:col>8</xdr:col>
          <xdr:colOff>76200</xdr:colOff>
          <xdr:row>31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161925</xdr:rowOff>
        </xdr:from>
        <xdr:to>
          <xdr:col>8</xdr:col>
          <xdr:colOff>76200</xdr:colOff>
          <xdr:row>32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161925</xdr:rowOff>
        </xdr:from>
        <xdr:to>
          <xdr:col>8</xdr:col>
          <xdr:colOff>76200</xdr:colOff>
          <xdr:row>33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161925</xdr:rowOff>
        </xdr:from>
        <xdr:to>
          <xdr:col>8</xdr:col>
          <xdr:colOff>76200</xdr:colOff>
          <xdr:row>34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161925</xdr:rowOff>
        </xdr:from>
        <xdr:to>
          <xdr:col>8</xdr:col>
          <xdr:colOff>76200</xdr:colOff>
          <xdr:row>35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34</xdr:row>
          <xdr:rowOff>161925</xdr:rowOff>
        </xdr:from>
        <xdr:to>
          <xdr:col>8</xdr:col>
          <xdr:colOff>76200</xdr:colOff>
          <xdr:row>36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161925</xdr:rowOff>
        </xdr:from>
        <xdr:to>
          <xdr:col>8</xdr:col>
          <xdr:colOff>76200</xdr:colOff>
          <xdr:row>37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161925</xdr:rowOff>
        </xdr:from>
        <xdr:to>
          <xdr:col>11</xdr:col>
          <xdr:colOff>85725</xdr:colOff>
          <xdr:row>28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161925</xdr:rowOff>
        </xdr:from>
        <xdr:to>
          <xdr:col>11</xdr:col>
          <xdr:colOff>85725</xdr:colOff>
          <xdr:row>29</xdr:row>
          <xdr:rowOff>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161925</xdr:rowOff>
        </xdr:from>
        <xdr:to>
          <xdr:col>11</xdr:col>
          <xdr:colOff>85725</xdr:colOff>
          <xdr:row>30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161925</xdr:rowOff>
        </xdr:from>
        <xdr:to>
          <xdr:col>11</xdr:col>
          <xdr:colOff>85725</xdr:colOff>
          <xdr:row>31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161925</xdr:rowOff>
        </xdr:from>
        <xdr:to>
          <xdr:col>11</xdr:col>
          <xdr:colOff>85725</xdr:colOff>
          <xdr:row>32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31</xdr:row>
          <xdr:rowOff>161925</xdr:rowOff>
        </xdr:from>
        <xdr:to>
          <xdr:col>11</xdr:col>
          <xdr:colOff>85725</xdr:colOff>
          <xdr:row>33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161925</xdr:rowOff>
        </xdr:from>
        <xdr:to>
          <xdr:col>11</xdr:col>
          <xdr:colOff>85725</xdr:colOff>
          <xdr:row>34</xdr:row>
          <xdr:rowOff>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161925</xdr:rowOff>
        </xdr:from>
        <xdr:to>
          <xdr:col>11</xdr:col>
          <xdr:colOff>85725</xdr:colOff>
          <xdr:row>35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161925</xdr:rowOff>
        </xdr:from>
        <xdr:to>
          <xdr:col>11</xdr:col>
          <xdr:colOff>85725</xdr:colOff>
          <xdr:row>36</xdr:row>
          <xdr:rowOff>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161925</xdr:rowOff>
        </xdr:from>
        <xdr:to>
          <xdr:col>11</xdr:col>
          <xdr:colOff>85725</xdr:colOff>
          <xdr:row>37</xdr:row>
          <xdr:rowOff>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161925</xdr:rowOff>
        </xdr:from>
        <xdr:to>
          <xdr:col>11</xdr:col>
          <xdr:colOff>85725</xdr:colOff>
          <xdr:row>38</xdr:row>
          <xdr:rowOff>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161925</xdr:rowOff>
        </xdr:from>
        <xdr:to>
          <xdr:col>11</xdr:col>
          <xdr:colOff>85725</xdr:colOff>
          <xdr:row>39</xdr:row>
          <xdr:rowOff>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161925</xdr:rowOff>
        </xdr:from>
        <xdr:to>
          <xdr:col>11</xdr:col>
          <xdr:colOff>85725</xdr:colOff>
          <xdr:row>40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39</xdr:row>
          <xdr:rowOff>161925</xdr:rowOff>
        </xdr:from>
        <xdr:to>
          <xdr:col>11</xdr:col>
          <xdr:colOff>85725</xdr:colOff>
          <xdr:row>41</xdr:row>
          <xdr:rowOff>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161925</xdr:rowOff>
        </xdr:from>
        <xdr:to>
          <xdr:col>11</xdr:col>
          <xdr:colOff>85725</xdr:colOff>
          <xdr:row>42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41</xdr:row>
          <xdr:rowOff>161925</xdr:rowOff>
        </xdr:from>
        <xdr:to>
          <xdr:col>11</xdr:col>
          <xdr:colOff>85725</xdr:colOff>
          <xdr:row>43</xdr:row>
          <xdr:rowOff>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42</xdr:row>
          <xdr:rowOff>152400</xdr:rowOff>
        </xdr:from>
        <xdr:to>
          <xdr:col>11</xdr:col>
          <xdr:colOff>95250</xdr:colOff>
          <xdr:row>43</xdr:row>
          <xdr:rowOff>180975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161925</xdr:rowOff>
        </xdr:from>
        <xdr:to>
          <xdr:col>11</xdr:col>
          <xdr:colOff>85725</xdr:colOff>
          <xdr:row>45</xdr:row>
          <xdr:rowOff>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161925</xdr:rowOff>
        </xdr:from>
        <xdr:to>
          <xdr:col>11</xdr:col>
          <xdr:colOff>85725</xdr:colOff>
          <xdr:row>46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45</xdr:row>
          <xdr:rowOff>161925</xdr:rowOff>
        </xdr:from>
        <xdr:to>
          <xdr:col>11</xdr:col>
          <xdr:colOff>85725</xdr:colOff>
          <xdr:row>47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46</xdr:row>
          <xdr:rowOff>161925</xdr:rowOff>
        </xdr:from>
        <xdr:to>
          <xdr:col>11</xdr:col>
          <xdr:colOff>85725</xdr:colOff>
          <xdr:row>48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47</xdr:row>
          <xdr:rowOff>161925</xdr:rowOff>
        </xdr:from>
        <xdr:to>
          <xdr:col>11</xdr:col>
          <xdr:colOff>85725</xdr:colOff>
          <xdr:row>49</xdr:row>
          <xdr:rowOff>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48</xdr:row>
          <xdr:rowOff>161925</xdr:rowOff>
        </xdr:from>
        <xdr:to>
          <xdr:col>11</xdr:col>
          <xdr:colOff>85725</xdr:colOff>
          <xdr:row>50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49</xdr:row>
          <xdr:rowOff>161925</xdr:rowOff>
        </xdr:from>
        <xdr:to>
          <xdr:col>11</xdr:col>
          <xdr:colOff>85725</xdr:colOff>
          <xdr:row>51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50</xdr:row>
          <xdr:rowOff>161925</xdr:rowOff>
        </xdr:from>
        <xdr:to>
          <xdr:col>11</xdr:col>
          <xdr:colOff>85725</xdr:colOff>
          <xdr:row>52</xdr:row>
          <xdr:rowOff>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161925</xdr:rowOff>
        </xdr:from>
        <xdr:to>
          <xdr:col>11</xdr:col>
          <xdr:colOff>85725</xdr:colOff>
          <xdr:row>53</xdr:row>
          <xdr:rowOff>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161925</xdr:rowOff>
        </xdr:from>
        <xdr:to>
          <xdr:col>11</xdr:col>
          <xdr:colOff>85725</xdr:colOff>
          <xdr:row>54</xdr:row>
          <xdr:rowOff>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53</xdr:row>
          <xdr:rowOff>161925</xdr:rowOff>
        </xdr:from>
        <xdr:to>
          <xdr:col>11</xdr:col>
          <xdr:colOff>85725</xdr:colOff>
          <xdr:row>55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161925</xdr:rowOff>
        </xdr:from>
        <xdr:to>
          <xdr:col>11</xdr:col>
          <xdr:colOff>85725</xdr:colOff>
          <xdr:row>56</xdr:row>
          <xdr:rowOff>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55</xdr:row>
          <xdr:rowOff>161925</xdr:rowOff>
        </xdr:from>
        <xdr:to>
          <xdr:col>11</xdr:col>
          <xdr:colOff>85725</xdr:colOff>
          <xdr:row>57</xdr:row>
          <xdr:rowOff>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56</xdr:row>
          <xdr:rowOff>161925</xdr:rowOff>
        </xdr:from>
        <xdr:to>
          <xdr:col>11</xdr:col>
          <xdr:colOff>85725</xdr:colOff>
          <xdr:row>58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57</xdr:row>
          <xdr:rowOff>161925</xdr:rowOff>
        </xdr:from>
        <xdr:to>
          <xdr:col>11</xdr:col>
          <xdr:colOff>85725</xdr:colOff>
          <xdr:row>59</xdr:row>
          <xdr:rowOff>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58</xdr:row>
          <xdr:rowOff>161925</xdr:rowOff>
        </xdr:from>
        <xdr:to>
          <xdr:col>11</xdr:col>
          <xdr:colOff>85725</xdr:colOff>
          <xdr:row>60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59</xdr:row>
          <xdr:rowOff>161925</xdr:rowOff>
        </xdr:from>
        <xdr:to>
          <xdr:col>11</xdr:col>
          <xdr:colOff>85725</xdr:colOff>
          <xdr:row>61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60</xdr:row>
          <xdr:rowOff>161925</xdr:rowOff>
        </xdr:from>
        <xdr:to>
          <xdr:col>11</xdr:col>
          <xdr:colOff>85725</xdr:colOff>
          <xdr:row>62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61</xdr:row>
          <xdr:rowOff>161925</xdr:rowOff>
        </xdr:from>
        <xdr:to>
          <xdr:col>11</xdr:col>
          <xdr:colOff>85725</xdr:colOff>
          <xdr:row>63</xdr:row>
          <xdr:rowOff>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62</xdr:row>
          <xdr:rowOff>161925</xdr:rowOff>
        </xdr:from>
        <xdr:to>
          <xdr:col>11</xdr:col>
          <xdr:colOff>85725</xdr:colOff>
          <xdr:row>64</xdr:row>
          <xdr:rowOff>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65</xdr:row>
          <xdr:rowOff>161925</xdr:rowOff>
        </xdr:from>
        <xdr:to>
          <xdr:col>11</xdr:col>
          <xdr:colOff>85725</xdr:colOff>
          <xdr:row>67</xdr:row>
          <xdr:rowOff>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66</xdr:row>
          <xdr:rowOff>161925</xdr:rowOff>
        </xdr:from>
        <xdr:to>
          <xdr:col>11</xdr:col>
          <xdr:colOff>85725</xdr:colOff>
          <xdr:row>68</xdr:row>
          <xdr:rowOff>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67</xdr:row>
          <xdr:rowOff>161925</xdr:rowOff>
        </xdr:from>
        <xdr:to>
          <xdr:col>11</xdr:col>
          <xdr:colOff>85725</xdr:colOff>
          <xdr:row>69</xdr:row>
          <xdr:rowOff>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68</xdr:row>
          <xdr:rowOff>161925</xdr:rowOff>
        </xdr:from>
        <xdr:to>
          <xdr:col>11</xdr:col>
          <xdr:colOff>85725</xdr:colOff>
          <xdr:row>70</xdr:row>
          <xdr:rowOff>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19</xdr:row>
          <xdr:rowOff>0</xdr:rowOff>
        </xdr:from>
        <xdr:to>
          <xdr:col>5</xdr:col>
          <xdr:colOff>1200150</xdr:colOff>
          <xdr:row>20</xdr:row>
          <xdr:rowOff>0</xdr:rowOff>
        </xdr:to>
        <xdr:sp macro="" textlink="">
          <xdr:nvSpPr>
            <xdr:cNvPr id="2163" name="Scroll Bar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20</xdr:row>
          <xdr:rowOff>0</xdr:rowOff>
        </xdr:from>
        <xdr:to>
          <xdr:col>5</xdr:col>
          <xdr:colOff>1200150</xdr:colOff>
          <xdr:row>21</xdr:row>
          <xdr:rowOff>0</xdr:rowOff>
        </xdr:to>
        <xdr:sp macro="" textlink="">
          <xdr:nvSpPr>
            <xdr:cNvPr id="2164" name="Scroll Bar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21</xdr:row>
          <xdr:rowOff>0</xdr:rowOff>
        </xdr:from>
        <xdr:to>
          <xdr:col>5</xdr:col>
          <xdr:colOff>1200150</xdr:colOff>
          <xdr:row>22</xdr:row>
          <xdr:rowOff>0</xdr:rowOff>
        </xdr:to>
        <xdr:sp macro="" textlink="">
          <xdr:nvSpPr>
            <xdr:cNvPr id="2165" name="Scroll Bar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22</xdr:row>
          <xdr:rowOff>9525</xdr:rowOff>
        </xdr:from>
        <xdr:to>
          <xdr:col>5</xdr:col>
          <xdr:colOff>1200150</xdr:colOff>
          <xdr:row>23</xdr:row>
          <xdr:rowOff>9525</xdr:rowOff>
        </xdr:to>
        <xdr:sp macro="" textlink="">
          <xdr:nvSpPr>
            <xdr:cNvPr id="2166" name="Scroll Bar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</xdr:row>
          <xdr:rowOff>161925</xdr:rowOff>
        </xdr:from>
        <xdr:to>
          <xdr:col>14</xdr:col>
          <xdr:colOff>85725</xdr:colOff>
          <xdr:row>28</xdr:row>
          <xdr:rowOff>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</xdr:row>
          <xdr:rowOff>161925</xdr:rowOff>
        </xdr:from>
        <xdr:to>
          <xdr:col>14</xdr:col>
          <xdr:colOff>85725</xdr:colOff>
          <xdr:row>29</xdr:row>
          <xdr:rowOff>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</xdr:row>
          <xdr:rowOff>161925</xdr:rowOff>
        </xdr:from>
        <xdr:to>
          <xdr:col>14</xdr:col>
          <xdr:colOff>85725</xdr:colOff>
          <xdr:row>30</xdr:row>
          <xdr:rowOff>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161925</xdr:rowOff>
        </xdr:from>
        <xdr:to>
          <xdr:col>14</xdr:col>
          <xdr:colOff>85725</xdr:colOff>
          <xdr:row>31</xdr:row>
          <xdr:rowOff>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161925</xdr:rowOff>
        </xdr:from>
        <xdr:to>
          <xdr:col>14</xdr:col>
          <xdr:colOff>85725</xdr:colOff>
          <xdr:row>32</xdr:row>
          <xdr:rowOff>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161925</xdr:rowOff>
        </xdr:from>
        <xdr:to>
          <xdr:col>14</xdr:col>
          <xdr:colOff>85725</xdr:colOff>
          <xdr:row>33</xdr:row>
          <xdr:rowOff>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32</xdr:row>
          <xdr:rowOff>161925</xdr:rowOff>
        </xdr:from>
        <xdr:to>
          <xdr:col>14</xdr:col>
          <xdr:colOff>85725</xdr:colOff>
          <xdr:row>34</xdr:row>
          <xdr:rowOff>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33</xdr:row>
          <xdr:rowOff>161925</xdr:rowOff>
        </xdr:from>
        <xdr:to>
          <xdr:col>14</xdr:col>
          <xdr:colOff>85725</xdr:colOff>
          <xdr:row>35</xdr:row>
          <xdr:rowOff>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34</xdr:row>
          <xdr:rowOff>161925</xdr:rowOff>
        </xdr:from>
        <xdr:to>
          <xdr:col>14</xdr:col>
          <xdr:colOff>85725</xdr:colOff>
          <xdr:row>36</xdr:row>
          <xdr:rowOff>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</xdr:row>
          <xdr:rowOff>161925</xdr:rowOff>
        </xdr:from>
        <xdr:to>
          <xdr:col>14</xdr:col>
          <xdr:colOff>85725</xdr:colOff>
          <xdr:row>37</xdr:row>
          <xdr:rowOff>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161925</xdr:rowOff>
        </xdr:from>
        <xdr:to>
          <xdr:col>14</xdr:col>
          <xdr:colOff>85725</xdr:colOff>
          <xdr:row>38</xdr:row>
          <xdr:rowOff>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161925</xdr:rowOff>
        </xdr:from>
        <xdr:to>
          <xdr:col>14</xdr:col>
          <xdr:colOff>85725</xdr:colOff>
          <xdr:row>39</xdr:row>
          <xdr:rowOff>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38</xdr:row>
          <xdr:rowOff>161925</xdr:rowOff>
        </xdr:from>
        <xdr:to>
          <xdr:col>14</xdr:col>
          <xdr:colOff>85725</xdr:colOff>
          <xdr:row>40</xdr:row>
          <xdr:rowOff>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39</xdr:row>
          <xdr:rowOff>161925</xdr:rowOff>
        </xdr:from>
        <xdr:to>
          <xdr:col>14</xdr:col>
          <xdr:colOff>85725</xdr:colOff>
          <xdr:row>41</xdr:row>
          <xdr:rowOff>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161925</xdr:rowOff>
        </xdr:from>
        <xdr:to>
          <xdr:col>14</xdr:col>
          <xdr:colOff>85725</xdr:colOff>
          <xdr:row>43</xdr:row>
          <xdr:rowOff>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161925</xdr:rowOff>
        </xdr:from>
        <xdr:to>
          <xdr:col>14</xdr:col>
          <xdr:colOff>85725</xdr:colOff>
          <xdr:row>42</xdr:row>
          <xdr:rowOff>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161925</xdr:rowOff>
        </xdr:from>
        <xdr:to>
          <xdr:col>14</xdr:col>
          <xdr:colOff>85725</xdr:colOff>
          <xdr:row>44</xdr:row>
          <xdr:rowOff>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43</xdr:row>
          <xdr:rowOff>161925</xdr:rowOff>
        </xdr:from>
        <xdr:to>
          <xdr:col>14</xdr:col>
          <xdr:colOff>85725</xdr:colOff>
          <xdr:row>45</xdr:row>
          <xdr:rowOff>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161925</xdr:rowOff>
        </xdr:from>
        <xdr:to>
          <xdr:col>14</xdr:col>
          <xdr:colOff>85725</xdr:colOff>
          <xdr:row>46</xdr:row>
          <xdr:rowOff>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45</xdr:row>
          <xdr:rowOff>161925</xdr:rowOff>
        </xdr:from>
        <xdr:to>
          <xdr:col>14</xdr:col>
          <xdr:colOff>85725</xdr:colOff>
          <xdr:row>47</xdr:row>
          <xdr:rowOff>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46</xdr:row>
          <xdr:rowOff>161925</xdr:rowOff>
        </xdr:from>
        <xdr:to>
          <xdr:col>14</xdr:col>
          <xdr:colOff>85725</xdr:colOff>
          <xdr:row>48</xdr:row>
          <xdr:rowOff>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47</xdr:row>
          <xdr:rowOff>161925</xdr:rowOff>
        </xdr:from>
        <xdr:to>
          <xdr:col>14</xdr:col>
          <xdr:colOff>85725</xdr:colOff>
          <xdr:row>49</xdr:row>
          <xdr:rowOff>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48</xdr:row>
          <xdr:rowOff>161925</xdr:rowOff>
        </xdr:from>
        <xdr:to>
          <xdr:col>14</xdr:col>
          <xdr:colOff>85725</xdr:colOff>
          <xdr:row>50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49</xdr:row>
          <xdr:rowOff>161925</xdr:rowOff>
        </xdr:from>
        <xdr:to>
          <xdr:col>14</xdr:col>
          <xdr:colOff>85725</xdr:colOff>
          <xdr:row>51</xdr:row>
          <xdr:rowOff>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50</xdr:row>
          <xdr:rowOff>161925</xdr:rowOff>
        </xdr:from>
        <xdr:to>
          <xdr:col>14</xdr:col>
          <xdr:colOff>85725</xdr:colOff>
          <xdr:row>52</xdr:row>
          <xdr:rowOff>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600075</xdr:colOff>
          <xdr:row>51</xdr:row>
          <xdr:rowOff>161925</xdr:rowOff>
        </xdr:from>
        <xdr:to>
          <xdr:col>14</xdr:col>
          <xdr:colOff>76200</xdr:colOff>
          <xdr:row>53</xdr:row>
          <xdr:rowOff>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52</xdr:row>
          <xdr:rowOff>161925</xdr:rowOff>
        </xdr:from>
        <xdr:to>
          <xdr:col>14</xdr:col>
          <xdr:colOff>85725</xdr:colOff>
          <xdr:row>54</xdr:row>
          <xdr:rowOff>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</xdr:row>
          <xdr:rowOff>161925</xdr:rowOff>
        </xdr:from>
        <xdr:to>
          <xdr:col>14</xdr:col>
          <xdr:colOff>85725</xdr:colOff>
          <xdr:row>55</xdr:row>
          <xdr:rowOff>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</xdr:row>
          <xdr:rowOff>152400</xdr:rowOff>
        </xdr:from>
        <xdr:to>
          <xdr:col>14</xdr:col>
          <xdr:colOff>85725</xdr:colOff>
          <xdr:row>55</xdr:row>
          <xdr:rowOff>180975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55</xdr:row>
          <xdr:rowOff>161925</xdr:rowOff>
        </xdr:from>
        <xdr:to>
          <xdr:col>14</xdr:col>
          <xdr:colOff>85725</xdr:colOff>
          <xdr:row>57</xdr:row>
          <xdr:rowOff>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56</xdr:row>
          <xdr:rowOff>161925</xdr:rowOff>
        </xdr:from>
        <xdr:to>
          <xdr:col>14</xdr:col>
          <xdr:colOff>85725</xdr:colOff>
          <xdr:row>58</xdr:row>
          <xdr:rowOff>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57</xdr:row>
          <xdr:rowOff>161925</xdr:rowOff>
        </xdr:from>
        <xdr:to>
          <xdr:col>14</xdr:col>
          <xdr:colOff>85725</xdr:colOff>
          <xdr:row>59</xdr:row>
          <xdr:rowOff>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58</xdr:row>
          <xdr:rowOff>161925</xdr:rowOff>
        </xdr:from>
        <xdr:to>
          <xdr:col>14</xdr:col>
          <xdr:colOff>85725</xdr:colOff>
          <xdr:row>60</xdr:row>
          <xdr:rowOff>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59</xdr:row>
          <xdr:rowOff>161925</xdr:rowOff>
        </xdr:from>
        <xdr:to>
          <xdr:col>14</xdr:col>
          <xdr:colOff>85725</xdr:colOff>
          <xdr:row>61</xdr:row>
          <xdr:rowOff>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60</xdr:row>
          <xdr:rowOff>161925</xdr:rowOff>
        </xdr:from>
        <xdr:to>
          <xdr:col>14</xdr:col>
          <xdr:colOff>85725</xdr:colOff>
          <xdr:row>62</xdr:row>
          <xdr:rowOff>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61</xdr:row>
          <xdr:rowOff>161925</xdr:rowOff>
        </xdr:from>
        <xdr:to>
          <xdr:col>14</xdr:col>
          <xdr:colOff>85725</xdr:colOff>
          <xdr:row>63</xdr:row>
          <xdr:rowOff>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62</xdr:row>
          <xdr:rowOff>161925</xdr:rowOff>
        </xdr:from>
        <xdr:to>
          <xdr:col>14</xdr:col>
          <xdr:colOff>85725</xdr:colOff>
          <xdr:row>64</xdr:row>
          <xdr:rowOff>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63</xdr:row>
          <xdr:rowOff>161925</xdr:rowOff>
        </xdr:from>
        <xdr:to>
          <xdr:col>14</xdr:col>
          <xdr:colOff>85725</xdr:colOff>
          <xdr:row>65</xdr:row>
          <xdr:rowOff>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64</xdr:row>
          <xdr:rowOff>161925</xdr:rowOff>
        </xdr:from>
        <xdr:to>
          <xdr:col>14</xdr:col>
          <xdr:colOff>85725</xdr:colOff>
          <xdr:row>66</xdr:row>
          <xdr:rowOff>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27</xdr:row>
          <xdr:rowOff>161925</xdr:rowOff>
        </xdr:from>
        <xdr:to>
          <xdr:col>17</xdr:col>
          <xdr:colOff>85725</xdr:colOff>
          <xdr:row>29</xdr:row>
          <xdr:rowOff>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161925</xdr:rowOff>
        </xdr:from>
        <xdr:to>
          <xdr:col>17</xdr:col>
          <xdr:colOff>95250</xdr:colOff>
          <xdr:row>30</xdr:row>
          <xdr:rowOff>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161925</xdr:rowOff>
        </xdr:from>
        <xdr:to>
          <xdr:col>17</xdr:col>
          <xdr:colOff>95250</xdr:colOff>
          <xdr:row>31</xdr:row>
          <xdr:rowOff>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30</xdr:row>
          <xdr:rowOff>161925</xdr:rowOff>
        </xdr:from>
        <xdr:to>
          <xdr:col>17</xdr:col>
          <xdr:colOff>95250</xdr:colOff>
          <xdr:row>32</xdr:row>
          <xdr:rowOff>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31</xdr:row>
          <xdr:rowOff>161925</xdr:rowOff>
        </xdr:from>
        <xdr:to>
          <xdr:col>17</xdr:col>
          <xdr:colOff>95250</xdr:colOff>
          <xdr:row>33</xdr:row>
          <xdr:rowOff>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161925</xdr:rowOff>
        </xdr:from>
        <xdr:to>
          <xdr:col>17</xdr:col>
          <xdr:colOff>95250</xdr:colOff>
          <xdr:row>34</xdr:row>
          <xdr:rowOff>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33</xdr:row>
          <xdr:rowOff>161925</xdr:rowOff>
        </xdr:from>
        <xdr:to>
          <xdr:col>17</xdr:col>
          <xdr:colOff>95250</xdr:colOff>
          <xdr:row>35</xdr:row>
          <xdr:rowOff>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34</xdr:row>
          <xdr:rowOff>161925</xdr:rowOff>
        </xdr:from>
        <xdr:to>
          <xdr:col>17</xdr:col>
          <xdr:colOff>95250</xdr:colOff>
          <xdr:row>36</xdr:row>
          <xdr:rowOff>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35</xdr:row>
          <xdr:rowOff>152400</xdr:rowOff>
        </xdr:from>
        <xdr:to>
          <xdr:col>17</xdr:col>
          <xdr:colOff>95250</xdr:colOff>
          <xdr:row>36</xdr:row>
          <xdr:rowOff>180975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36</xdr:row>
          <xdr:rowOff>161925</xdr:rowOff>
        </xdr:from>
        <xdr:to>
          <xdr:col>17</xdr:col>
          <xdr:colOff>104775</xdr:colOff>
          <xdr:row>38</xdr:row>
          <xdr:rowOff>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39</xdr:row>
          <xdr:rowOff>171450</xdr:rowOff>
        </xdr:from>
        <xdr:to>
          <xdr:col>17</xdr:col>
          <xdr:colOff>95250</xdr:colOff>
          <xdr:row>41</xdr:row>
          <xdr:rowOff>9525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40</xdr:row>
          <xdr:rowOff>161925</xdr:rowOff>
        </xdr:from>
        <xdr:to>
          <xdr:col>17</xdr:col>
          <xdr:colOff>85725</xdr:colOff>
          <xdr:row>42</xdr:row>
          <xdr:rowOff>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41</xdr:row>
          <xdr:rowOff>161925</xdr:rowOff>
        </xdr:from>
        <xdr:to>
          <xdr:col>17</xdr:col>
          <xdr:colOff>95250</xdr:colOff>
          <xdr:row>43</xdr:row>
          <xdr:rowOff>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42</xdr:row>
          <xdr:rowOff>161925</xdr:rowOff>
        </xdr:from>
        <xdr:to>
          <xdr:col>17</xdr:col>
          <xdr:colOff>95250</xdr:colOff>
          <xdr:row>44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43</xdr:row>
          <xdr:rowOff>161925</xdr:rowOff>
        </xdr:from>
        <xdr:to>
          <xdr:col>17</xdr:col>
          <xdr:colOff>95250</xdr:colOff>
          <xdr:row>45</xdr:row>
          <xdr:rowOff>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44</xdr:row>
          <xdr:rowOff>161925</xdr:rowOff>
        </xdr:from>
        <xdr:to>
          <xdr:col>17</xdr:col>
          <xdr:colOff>95250</xdr:colOff>
          <xdr:row>46</xdr:row>
          <xdr:rowOff>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45</xdr:row>
          <xdr:rowOff>152400</xdr:rowOff>
        </xdr:from>
        <xdr:to>
          <xdr:col>17</xdr:col>
          <xdr:colOff>95250</xdr:colOff>
          <xdr:row>46</xdr:row>
          <xdr:rowOff>180975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46</xdr:row>
          <xdr:rowOff>161925</xdr:rowOff>
        </xdr:from>
        <xdr:to>
          <xdr:col>17</xdr:col>
          <xdr:colOff>95250</xdr:colOff>
          <xdr:row>48</xdr:row>
          <xdr:rowOff>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47</xdr:row>
          <xdr:rowOff>161925</xdr:rowOff>
        </xdr:from>
        <xdr:to>
          <xdr:col>17</xdr:col>
          <xdr:colOff>95250</xdr:colOff>
          <xdr:row>49</xdr:row>
          <xdr:rowOff>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50</xdr:row>
          <xdr:rowOff>161925</xdr:rowOff>
        </xdr:from>
        <xdr:to>
          <xdr:col>17</xdr:col>
          <xdr:colOff>95250</xdr:colOff>
          <xdr:row>52</xdr:row>
          <xdr:rowOff>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51</xdr:row>
          <xdr:rowOff>161925</xdr:rowOff>
        </xdr:from>
        <xdr:to>
          <xdr:col>17</xdr:col>
          <xdr:colOff>85725</xdr:colOff>
          <xdr:row>53</xdr:row>
          <xdr:rowOff>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52</xdr:row>
          <xdr:rowOff>161925</xdr:rowOff>
        </xdr:from>
        <xdr:to>
          <xdr:col>17</xdr:col>
          <xdr:colOff>95250</xdr:colOff>
          <xdr:row>54</xdr:row>
          <xdr:rowOff>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53</xdr:row>
          <xdr:rowOff>161925</xdr:rowOff>
        </xdr:from>
        <xdr:to>
          <xdr:col>17</xdr:col>
          <xdr:colOff>95250</xdr:colOff>
          <xdr:row>55</xdr:row>
          <xdr:rowOff>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54</xdr:row>
          <xdr:rowOff>161925</xdr:rowOff>
        </xdr:from>
        <xdr:to>
          <xdr:col>17</xdr:col>
          <xdr:colOff>95250</xdr:colOff>
          <xdr:row>56</xdr:row>
          <xdr:rowOff>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55</xdr:row>
          <xdr:rowOff>171450</xdr:rowOff>
        </xdr:from>
        <xdr:to>
          <xdr:col>17</xdr:col>
          <xdr:colOff>95250</xdr:colOff>
          <xdr:row>57</xdr:row>
          <xdr:rowOff>9525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56</xdr:row>
          <xdr:rowOff>161925</xdr:rowOff>
        </xdr:from>
        <xdr:to>
          <xdr:col>17</xdr:col>
          <xdr:colOff>95250</xdr:colOff>
          <xdr:row>58</xdr:row>
          <xdr:rowOff>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57</xdr:row>
          <xdr:rowOff>161925</xdr:rowOff>
        </xdr:from>
        <xdr:to>
          <xdr:col>17</xdr:col>
          <xdr:colOff>95250</xdr:colOff>
          <xdr:row>59</xdr:row>
          <xdr:rowOff>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590550</xdr:colOff>
          <xdr:row>58</xdr:row>
          <xdr:rowOff>161925</xdr:rowOff>
        </xdr:from>
        <xdr:to>
          <xdr:col>17</xdr:col>
          <xdr:colOff>76200</xdr:colOff>
          <xdr:row>60</xdr:row>
          <xdr:rowOff>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59</xdr:row>
          <xdr:rowOff>161925</xdr:rowOff>
        </xdr:from>
        <xdr:to>
          <xdr:col>17</xdr:col>
          <xdr:colOff>95250</xdr:colOff>
          <xdr:row>61</xdr:row>
          <xdr:rowOff>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161925</xdr:rowOff>
        </xdr:from>
        <xdr:to>
          <xdr:col>14</xdr:col>
          <xdr:colOff>85725</xdr:colOff>
          <xdr:row>44</xdr:row>
          <xdr:rowOff>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161925</xdr:rowOff>
        </xdr:from>
        <xdr:to>
          <xdr:col>14</xdr:col>
          <xdr:colOff>85725</xdr:colOff>
          <xdr:row>43</xdr:row>
          <xdr:rowOff>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43</xdr:row>
          <xdr:rowOff>161925</xdr:rowOff>
        </xdr:from>
        <xdr:to>
          <xdr:col>14</xdr:col>
          <xdr:colOff>85725</xdr:colOff>
          <xdr:row>45</xdr:row>
          <xdr:rowOff>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161925</xdr:rowOff>
        </xdr:from>
        <xdr:to>
          <xdr:col>14</xdr:col>
          <xdr:colOff>85725</xdr:colOff>
          <xdr:row>44</xdr:row>
          <xdr:rowOff>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161925</xdr:rowOff>
        </xdr:from>
        <xdr:to>
          <xdr:col>14</xdr:col>
          <xdr:colOff>85725</xdr:colOff>
          <xdr:row>46</xdr:row>
          <xdr:rowOff>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161925</xdr:rowOff>
        </xdr:from>
        <xdr:to>
          <xdr:col>14</xdr:col>
          <xdr:colOff>85725</xdr:colOff>
          <xdr:row>46</xdr:row>
          <xdr:rowOff>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43</xdr:row>
          <xdr:rowOff>161925</xdr:rowOff>
        </xdr:from>
        <xdr:to>
          <xdr:col>14</xdr:col>
          <xdr:colOff>85725</xdr:colOff>
          <xdr:row>45</xdr:row>
          <xdr:rowOff>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45</xdr:row>
          <xdr:rowOff>161925</xdr:rowOff>
        </xdr:from>
        <xdr:to>
          <xdr:col>14</xdr:col>
          <xdr:colOff>85725</xdr:colOff>
          <xdr:row>47</xdr:row>
          <xdr:rowOff>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161925</xdr:rowOff>
        </xdr:from>
        <xdr:to>
          <xdr:col>14</xdr:col>
          <xdr:colOff>85725</xdr:colOff>
          <xdr:row>46</xdr:row>
          <xdr:rowOff>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46</xdr:row>
          <xdr:rowOff>161925</xdr:rowOff>
        </xdr:from>
        <xdr:to>
          <xdr:col>14</xdr:col>
          <xdr:colOff>85725</xdr:colOff>
          <xdr:row>48</xdr:row>
          <xdr:rowOff>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46</xdr:row>
          <xdr:rowOff>161925</xdr:rowOff>
        </xdr:from>
        <xdr:to>
          <xdr:col>14</xdr:col>
          <xdr:colOff>85725</xdr:colOff>
          <xdr:row>48</xdr:row>
          <xdr:rowOff>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45</xdr:row>
          <xdr:rowOff>161925</xdr:rowOff>
        </xdr:from>
        <xdr:to>
          <xdr:col>14</xdr:col>
          <xdr:colOff>85725</xdr:colOff>
          <xdr:row>47</xdr:row>
          <xdr:rowOff>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47</xdr:row>
          <xdr:rowOff>161925</xdr:rowOff>
        </xdr:from>
        <xdr:to>
          <xdr:col>14</xdr:col>
          <xdr:colOff>85725</xdr:colOff>
          <xdr:row>49</xdr:row>
          <xdr:rowOff>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46</xdr:row>
          <xdr:rowOff>161925</xdr:rowOff>
        </xdr:from>
        <xdr:to>
          <xdr:col>14</xdr:col>
          <xdr:colOff>85725</xdr:colOff>
          <xdr:row>48</xdr:row>
          <xdr:rowOff>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48</xdr:row>
          <xdr:rowOff>161925</xdr:rowOff>
        </xdr:from>
        <xdr:to>
          <xdr:col>14</xdr:col>
          <xdr:colOff>85725</xdr:colOff>
          <xdr:row>50</xdr:row>
          <xdr:rowOff>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48</xdr:row>
          <xdr:rowOff>161925</xdr:rowOff>
        </xdr:from>
        <xdr:to>
          <xdr:col>14</xdr:col>
          <xdr:colOff>85725</xdr:colOff>
          <xdr:row>50</xdr:row>
          <xdr:rowOff>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47</xdr:row>
          <xdr:rowOff>161925</xdr:rowOff>
        </xdr:from>
        <xdr:to>
          <xdr:col>14</xdr:col>
          <xdr:colOff>85725</xdr:colOff>
          <xdr:row>49</xdr:row>
          <xdr:rowOff>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49</xdr:row>
          <xdr:rowOff>161925</xdr:rowOff>
        </xdr:from>
        <xdr:to>
          <xdr:col>14</xdr:col>
          <xdr:colOff>85725</xdr:colOff>
          <xdr:row>51</xdr:row>
          <xdr:rowOff>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48</xdr:row>
          <xdr:rowOff>161925</xdr:rowOff>
        </xdr:from>
        <xdr:to>
          <xdr:col>14</xdr:col>
          <xdr:colOff>85725</xdr:colOff>
          <xdr:row>50</xdr:row>
          <xdr:rowOff>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50</xdr:row>
          <xdr:rowOff>161925</xdr:rowOff>
        </xdr:from>
        <xdr:to>
          <xdr:col>14</xdr:col>
          <xdr:colOff>85725</xdr:colOff>
          <xdr:row>52</xdr:row>
          <xdr:rowOff>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50</xdr:row>
          <xdr:rowOff>161925</xdr:rowOff>
        </xdr:from>
        <xdr:to>
          <xdr:col>14</xdr:col>
          <xdr:colOff>85725</xdr:colOff>
          <xdr:row>52</xdr:row>
          <xdr:rowOff>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49</xdr:row>
          <xdr:rowOff>161925</xdr:rowOff>
        </xdr:from>
        <xdr:to>
          <xdr:col>14</xdr:col>
          <xdr:colOff>85725</xdr:colOff>
          <xdr:row>51</xdr:row>
          <xdr:rowOff>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51</xdr:row>
          <xdr:rowOff>161925</xdr:rowOff>
        </xdr:from>
        <xdr:to>
          <xdr:col>14</xdr:col>
          <xdr:colOff>85725</xdr:colOff>
          <xdr:row>53</xdr:row>
          <xdr:rowOff>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50</xdr:row>
          <xdr:rowOff>161925</xdr:rowOff>
        </xdr:from>
        <xdr:to>
          <xdr:col>14</xdr:col>
          <xdr:colOff>85725</xdr:colOff>
          <xdr:row>52</xdr:row>
          <xdr:rowOff>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52</xdr:row>
          <xdr:rowOff>161925</xdr:rowOff>
        </xdr:from>
        <xdr:to>
          <xdr:col>14</xdr:col>
          <xdr:colOff>85725</xdr:colOff>
          <xdr:row>54</xdr:row>
          <xdr:rowOff>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52</xdr:row>
          <xdr:rowOff>161925</xdr:rowOff>
        </xdr:from>
        <xdr:to>
          <xdr:col>14</xdr:col>
          <xdr:colOff>85725</xdr:colOff>
          <xdr:row>54</xdr:row>
          <xdr:rowOff>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51</xdr:row>
          <xdr:rowOff>161925</xdr:rowOff>
        </xdr:from>
        <xdr:to>
          <xdr:col>14</xdr:col>
          <xdr:colOff>85725</xdr:colOff>
          <xdr:row>53</xdr:row>
          <xdr:rowOff>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</xdr:row>
          <xdr:rowOff>161925</xdr:rowOff>
        </xdr:from>
        <xdr:to>
          <xdr:col>14</xdr:col>
          <xdr:colOff>85725</xdr:colOff>
          <xdr:row>55</xdr:row>
          <xdr:rowOff>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52</xdr:row>
          <xdr:rowOff>161925</xdr:rowOff>
        </xdr:from>
        <xdr:to>
          <xdr:col>14</xdr:col>
          <xdr:colOff>85725</xdr:colOff>
          <xdr:row>54</xdr:row>
          <xdr:rowOff>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</xdr:row>
          <xdr:rowOff>161925</xdr:rowOff>
        </xdr:from>
        <xdr:to>
          <xdr:col>14</xdr:col>
          <xdr:colOff>85725</xdr:colOff>
          <xdr:row>56</xdr:row>
          <xdr:rowOff>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</xdr:row>
          <xdr:rowOff>161925</xdr:rowOff>
        </xdr:from>
        <xdr:to>
          <xdr:col>14</xdr:col>
          <xdr:colOff>85725</xdr:colOff>
          <xdr:row>56</xdr:row>
          <xdr:rowOff>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</xdr:row>
          <xdr:rowOff>161925</xdr:rowOff>
        </xdr:from>
        <xdr:to>
          <xdr:col>14</xdr:col>
          <xdr:colOff>85725</xdr:colOff>
          <xdr:row>55</xdr:row>
          <xdr:rowOff>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55</xdr:row>
          <xdr:rowOff>161925</xdr:rowOff>
        </xdr:from>
        <xdr:to>
          <xdr:col>14</xdr:col>
          <xdr:colOff>85725</xdr:colOff>
          <xdr:row>57</xdr:row>
          <xdr:rowOff>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</xdr:row>
          <xdr:rowOff>161925</xdr:rowOff>
        </xdr:from>
        <xdr:to>
          <xdr:col>14</xdr:col>
          <xdr:colOff>85725</xdr:colOff>
          <xdr:row>56</xdr:row>
          <xdr:rowOff>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56</xdr:row>
          <xdr:rowOff>161925</xdr:rowOff>
        </xdr:from>
        <xdr:to>
          <xdr:col>14</xdr:col>
          <xdr:colOff>85725</xdr:colOff>
          <xdr:row>58</xdr:row>
          <xdr:rowOff>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56</xdr:row>
          <xdr:rowOff>161925</xdr:rowOff>
        </xdr:from>
        <xdr:to>
          <xdr:col>14</xdr:col>
          <xdr:colOff>85725</xdr:colOff>
          <xdr:row>58</xdr:row>
          <xdr:rowOff>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55</xdr:row>
          <xdr:rowOff>161925</xdr:rowOff>
        </xdr:from>
        <xdr:to>
          <xdr:col>14</xdr:col>
          <xdr:colOff>85725</xdr:colOff>
          <xdr:row>57</xdr:row>
          <xdr:rowOff>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57</xdr:row>
          <xdr:rowOff>161925</xdr:rowOff>
        </xdr:from>
        <xdr:to>
          <xdr:col>14</xdr:col>
          <xdr:colOff>85725</xdr:colOff>
          <xdr:row>59</xdr:row>
          <xdr:rowOff>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56</xdr:row>
          <xdr:rowOff>161925</xdr:rowOff>
        </xdr:from>
        <xdr:to>
          <xdr:col>14</xdr:col>
          <xdr:colOff>85725</xdr:colOff>
          <xdr:row>58</xdr:row>
          <xdr:rowOff>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58</xdr:row>
          <xdr:rowOff>161925</xdr:rowOff>
        </xdr:from>
        <xdr:to>
          <xdr:col>14</xdr:col>
          <xdr:colOff>85725</xdr:colOff>
          <xdr:row>60</xdr:row>
          <xdr:rowOff>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58</xdr:row>
          <xdr:rowOff>161925</xdr:rowOff>
        </xdr:from>
        <xdr:to>
          <xdr:col>14</xdr:col>
          <xdr:colOff>85725</xdr:colOff>
          <xdr:row>60</xdr:row>
          <xdr:rowOff>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57</xdr:row>
          <xdr:rowOff>161925</xdr:rowOff>
        </xdr:from>
        <xdr:to>
          <xdr:col>14</xdr:col>
          <xdr:colOff>85725</xdr:colOff>
          <xdr:row>59</xdr:row>
          <xdr:rowOff>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59</xdr:row>
          <xdr:rowOff>161925</xdr:rowOff>
        </xdr:from>
        <xdr:to>
          <xdr:col>14</xdr:col>
          <xdr:colOff>85725</xdr:colOff>
          <xdr:row>61</xdr:row>
          <xdr:rowOff>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58</xdr:row>
          <xdr:rowOff>161925</xdr:rowOff>
        </xdr:from>
        <xdr:to>
          <xdr:col>14</xdr:col>
          <xdr:colOff>85725</xdr:colOff>
          <xdr:row>60</xdr:row>
          <xdr:rowOff>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60</xdr:row>
          <xdr:rowOff>161925</xdr:rowOff>
        </xdr:from>
        <xdr:to>
          <xdr:col>14</xdr:col>
          <xdr:colOff>85725</xdr:colOff>
          <xdr:row>62</xdr:row>
          <xdr:rowOff>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60</xdr:row>
          <xdr:rowOff>161925</xdr:rowOff>
        </xdr:from>
        <xdr:to>
          <xdr:col>14</xdr:col>
          <xdr:colOff>85725</xdr:colOff>
          <xdr:row>62</xdr:row>
          <xdr:rowOff>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59</xdr:row>
          <xdr:rowOff>161925</xdr:rowOff>
        </xdr:from>
        <xdr:to>
          <xdr:col>14</xdr:col>
          <xdr:colOff>85725</xdr:colOff>
          <xdr:row>61</xdr:row>
          <xdr:rowOff>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61</xdr:row>
          <xdr:rowOff>161925</xdr:rowOff>
        </xdr:from>
        <xdr:to>
          <xdr:col>14</xdr:col>
          <xdr:colOff>85725</xdr:colOff>
          <xdr:row>63</xdr:row>
          <xdr:rowOff>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60</xdr:row>
          <xdr:rowOff>161925</xdr:rowOff>
        </xdr:from>
        <xdr:to>
          <xdr:col>14</xdr:col>
          <xdr:colOff>85725</xdr:colOff>
          <xdr:row>62</xdr:row>
          <xdr:rowOff>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62</xdr:row>
          <xdr:rowOff>161925</xdr:rowOff>
        </xdr:from>
        <xdr:to>
          <xdr:col>14</xdr:col>
          <xdr:colOff>85725</xdr:colOff>
          <xdr:row>64</xdr:row>
          <xdr:rowOff>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62</xdr:row>
          <xdr:rowOff>161925</xdr:rowOff>
        </xdr:from>
        <xdr:to>
          <xdr:col>14</xdr:col>
          <xdr:colOff>85725</xdr:colOff>
          <xdr:row>64</xdr:row>
          <xdr:rowOff>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61</xdr:row>
          <xdr:rowOff>161925</xdr:rowOff>
        </xdr:from>
        <xdr:to>
          <xdr:col>14</xdr:col>
          <xdr:colOff>85725</xdr:colOff>
          <xdr:row>63</xdr:row>
          <xdr:rowOff>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63</xdr:row>
          <xdr:rowOff>161925</xdr:rowOff>
        </xdr:from>
        <xdr:to>
          <xdr:col>14</xdr:col>
          <xdr:colOff>85725</xdr:colOff>
          <xdr:row>65</xdr:row>
          <xdr:rowOff>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62</xdr:row>
          <xdr:rowOff>161925</xdr:rowOff>
        </xdr:from>
        <xdr:to>
          <xdr:col>14</xdr:col>
          <xdr:colOff>85725</xdr:colOff>
          <xdr:row>64</xdr:row>
          <xdr:rowOff>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64</xdr:row>
          <xdr:rowOff>161925</xdr:rowOff>
        </xdr:from>
        <xdr:to>
          <xdr:col>14</xdr:col>
          <xdr:colOff>85725</xdr:colOff>
          <xdr:row>66</xdr:row>
          <xdr:rowOff>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64</xdr:row>
          <xdr:rowOff>161925</xdr:rowOff>
        </xdr:from>
        <xdr:to>
          <xdr:col>14</xdr:col>
          <xdr:colOff>85725</xdr:colOff>
          <xdr:row>66</xdr:row>
          <xdr:rowOff>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63</xdr:row>
          <xdr:rowOff>161925</xdr:rowOff>
        </xdr:from>
        <xdr:to>
          <xdr:col>14</xdr:col>
          <xdr:colOff>85725</xdr:colOff>
          <xdr:row>65</xdr:row>
          <xdr:rowOff>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64</xdr:row>
          <xdr:rowOff>161925</xdr:rowOff>
        </xdr:from>
        <xdr:to>
          <xdr:col>14</xdr:col>
          <xdr:colOff>85725</xdr:colOff>
          <xdr:row>66</xdr:row>
          <xdr:rowOff>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tflaherty@greenriver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84"/>
  <sheetViews>
    <sheetView tabSelected="1" topLeftCell="A16" workbookViewId="0">
      <selection activeCell="L62" sqref="L62"/>
    </sheetView>
  </sheetViews>
  <sheetFormatPr defaultRowHeight="15" x14ac:dyDescent="0.25"/>
  <cols>
    <col min="1" max="1" width="9.140625" style="1"/>
    <col min="2" max="2" width="3.28515625" style="1" customWidth="1"/>
    <col min="3" max="3" width="18.42578125" style="1" bestFit="1" customWidth="1"/>
    <col min="4" max="4" width="9.140625" style="1"/>
    <col min="5" max="5" width="3.28515625" style="1" customWidth="1"/>
    <col min="6" max="6" width="18.140625" style="1" bestFit="1" customWidth="1"/>
    <col min="7" max="7" width="9.140625" style="1"/>
    <col min="8" max="8" width="3.42578125" style="1" customWidth="1"/>
    <col min="9" max="9" width="18" style="1" bestFit="1" customWidth="1"/>
    <col min="10" max="10" width="4.5703125" style="1" customWidth="1"/>
    <col min="11" max="11" width="3.28515625" style="1" customWidth="1"/>
    <col min="12" max="12" width="21.42578125" style="1" bestFit="1" customWidth="1"/>
    <col min="13" max="13" width="9.140625" style="1"/>
    <col min="14" max="14" width="3.28515625" style="1" customWidth="1"/>
    <col min="15" max="15" width="24.7109375" style="1" bestFit="1" customWidth="1"/>
    <col min="16" max="16" width="9.140625" style="1"/>
    <col min="17" max="17" width="3.140625" style="1" customWidth="1"/>
    <col min="18" max="18" width="13.28515625" style="1" bestFit="1" customWidth="1"/>
    <col min="19" max="16384" width="9.140625" style="1"/>
  </cols>
  <sheetData>
    <row r="1" spans="2:2" x14ac:dyDescent="0.25">
      <c r="B1" s="2" t="s">
        <v>307</v>
      </c>
    </row>
    <row r="2" spans="2:2" x14ac:dyDescent="0.25">
      <c r="B2" s="2"/>
    </row>
    <row r="3" spans="2:2" x14ac:dyDescent="0.25">
      <c r="B3" s="2" t="s">
        <v>167</v>
      </c>
    </row>
    <row r="4" spans="2:2" x14ac:dyDescent="0.25">
      <c r="B4" s="2" t="s">
        <v>168</v>
      </c>
    </row>
    <row r="5" spans="2:2" x14ac:dyDescent="0.25">
      <c r="B5" s="2" t="s">
        <v>161</v>
      </c>
    </row>
    <row r="6" spans="2:2" x14ac:dyDescent="0.25">
      <c r="B6" s="2" t="s">
        <v>162</v>
      </c>
    </row>
    <row r="7" spans="2:2" x14ac:dyDescent="0.25">
      <c r="B7" s="2" t="s">
        <v>163</v>
      </c>
    </row>
    <row r="8" spans="2:2" x14ac:dyDescent="0.25">
      <c r="B8" s="2" t="s">
        <v>164</v>
      </c>
    </row>
    <row r="9" spans="2:2" x14ac:dyDescent="0.25">
      <c r="B9" s="2" t="s">
        <v>165</v>
      </c>
    </row>
    <row r="10" spans="2:2" x14ac:dyDescent="0.25">
      <c r="B10" s="2"/>
    </row>
    <row r="11" spans="2:2" x14ac:dyDescent="0.25">
      <c r="B11" s="2" t="s">
        <v>439</v>
      </c>
    </row>
    <row r="12" spans="2:2" x14ac:dyDescent="0.25">
      <c r="B12" s="2"/>
    </row>
    <row r="13" spans="2:2" x14ac:dyDescent="0.25">
      <c r="B13" s="2" t="s">
        <v>440</v>
      </c>
    </row>
    <row r="14" spans="2:2" x14ac:dyDescent="0.25">
      <c r="B14" s="2" t="s">
        <v>166</v>
      </c>
    </row>
    <row r="17" spans="1:18" ht="15.75" x14ac:dyDescent="0.25">
      <c r="B17" s="3" t="s">
        <v>169</v>
      </c>
    </row>
    <row r="18" spans="1:18" ht="15.75" x14ac:dyDescent="0.25">
      <c r="B18" s="3" t="s">
        <v>170</v>
      </c>
    </row>
    <row r="19" spans="1:18" ht="15.75" x14ac:dyDescent="0.25">
      <c r="B19" s="3"/>
    </row>
    <row r="20" spans="1:18" ht="15.75" x14ac:dyDescent="0.25">
      <c r="A20" t="s">
        <v>222</v>
      </c>
      <c r="B20" s="3"/>
      <c r="G20" s="20">
        <v>80</v>
      </c>
      <c r="H20" t="s">
        <v>226</v>
      </c>
    </row>
    <row r="21" spans="1:18" ht="15.75" x14ac:dyDescent="0.25">
      <c r="A21" t="s">
        <v>223</v>
      </c>
      <c r="B21" s="3"/>
      <c r="G21" s="20">
        <v>20</v>
      </c>
      <c r="H21" t="s">
        <v>226</v>
      </c>
    </row>
    <row r="22" spans="1:18" ht="15.75" x14ac:dyDescent="0.25">
      <c r="A22" t="s">
        <v>224</v>
      </c>
      <c r="B22" s="3"/>
      <c r="G22" s="20">
        <v>0</v>
      </c>
      <c r="H22" t="s">
        <v>226</v>
      </c>
    </row>
    <row r="23" spans="1:18" ht="15.75" x14ac:dyDescent="0.25">
      <c r="A23" t="s">
        <v>225</v>
      </c>
      <c r="B23" s="3"/>
      <c r="G23" s="20">
        <v>0</v>
      </c>
      <c r="H23" t="s">
        <v>226</v>
      </c>
    </row>
    <row r="24" spans="1:18" ht="15.75" x14ac:dyDescent="0.25">
      <c r="B24" s="3"/>
      <c r="E24" s="5"/>
      <c r="G24" s="1">
        <f>SUM(G20:G23)</f>
        <v>100</v>
      </c>
      <c r="H24" t="s">
        <v>226</v>
      </c>
    </row>
    <row r="27" spans="1:18" x14ac:dyDescent="0.25">
      <c r="C27" s="4" t="s">
        <v>171</v>
      </c>
      <c r="F27" s="4" t="s">
        <v>172</v>
      </c>
      <c r="I27" s="4" t="s">
        <v>174</v>
      </c>
      <c r="L27" s="4" t="s">
        <v>173</v>
      </c>
      <c r="O27" s="4" t="s">
        <v>221</v>
      </c>
      <c r="R27" s="4" t="s">
        <v>225</v>
      </c>
    </row>
    <row r="28" spans="1:18" x14ac:dyDescent="0.25">
      <c r="C28" s="1" t="str">
        <f>Program!D10</f>
        <v>aluminum</v>
      </c>
      <c r="F28" s="1" t="str">
        <f>Program!D46</f>
        <v>ammonium</v>
      </c>
      <c r="I28" s="1" t="str">
        <f>Program!L10</f>
        <v>arsenide</v>
      </c>
      <c r="L28" s="1" t="str">
        <f>Program!L20</f>
        <v>acetate</v>
      </c>
      <c r="O28" s="1" t="str">
        <f>Program!Y10</f>
        <v>diboron trioxide</v>
      </c>
      <c r="R28" s="6" t="s">
        <v>272</v>
      </c>
    </row>
    <row r="29" spans="1:18" x14ac:dyDescent="0.25">
      <c r="C29" s="1" t="str">
        <f>Program!D11</f>
        <v>barium</v>
      </c>
      <c r="F29" s="1" t="str">
        <f>Program!D47</f>
        <v>hydronium</v>
      </c>
      <c r="I29" s="1" t="str">
        <f>Program!L11</f>
        <v>bromide</v>
      </c>
      <c r="L29" s="1" t="str">
        <f>Program!L21</f>
        <v>arsenate</v>
      </c>
      <c r="O29" s="1" t="str">
        <f>Program!Y11</f>
        <v>carbon tetrabromide</v>
      </c>
      <c r="R29" t="str">
        <f>Program!AD10</f>
        <v>methane</v>
      </c>
    </row>
    <row r="30" spans="1:18" x14ac:dyDescent="0.25">
      <c r="C30" s="1" t="str">
        <f>Program!D12</f>
        <v>beryllium</v>
      </c>
      <c r="F30" s="1" t="str">
        <f>Program!D48</f>
        <v>mercury(I)</v>
      </c>
      <c r="I30" s="1" t="str">
        <f>Program!L12</f>
        <v>chloride</v>
      </c>
      <c r="L30" s="1" t="str">
        <f>Program!L22</f>
        <v>arsenite</v>
      </c>
      <c r="O30" s="1" t="str">
        <f>Program!Y12</f>
        <v>carbon tetrachloride</v>
      </c>
      <c r="R30" t="str">
        <f>Program!AD11</f>
        <v>ethane</v>
      </c>
    </row>
    <row r="31" spans="1:18" x14ac:dyDescent="0.25">
      <c r="C31" s="1" t="str">
        <f>Program!D13</f>
        <v>cadmium</v>
      </c>
      <c r="F31" s="1" t="str">
        <f>Program!D49</f>
        <v>nitronium</v>
      </c>
      <c r="I31" s="1" t="str">
        <f>Program!L13</f>
        <v>fluoride</v>
      </c>
      <c r="L31" s="1" t="str">
        <f>Program!L23</f>
        <v>azide</v>
      </c>
      <c r="O31" s="1" t="str">
        <f>Program!Y13</f>
        <v>dichlorine monoxide</v>
      </c>
      <c r="R31" t="str">
        <f>Program!AD12</f>
        <v>propane</v>
      </c>
    </row>
    <row r="32" spans="1:18" x14ac:dyDescent="0.25">
      <c r="C32" s="1" t="str">
        <f>Program!D14</f>
        <v>calcium</v>
      </c>
      <c r="F32" s="1" t="str">
        <f>Program!D50</f>
        <v>uranyl</v>
      </c>
      <c r="I32" s="1" t="str">
        <f>Program!L14</f>
        <v>iodide</v>
      </c>
      <c r="L32" s="1" t="str">
        <f>Program!L24</f>
        <v>borate</v>
      </c>
      <c r="O32" s="1" t="str">
        <f>Program!Y14</f>
        <v>tetrachlorine dioxide</v>
      </c>
      <c r="R32" t="str">
        <f>Program!AD13</f>
        <v>butane</v>
      </c>
    </row>
    <row r="33" spans="3:18" x14ac:dyDescent="0.25">
      <c r="C33" s="1" t="str">
        <f>Program!D15</f>
        <v>cesium</v>
      </c>
      <c r="I33" s="1" t="str">
        <f>Program!L15</f>
        <v>nitride</v>
      </c>
      <c r="L33" s="1" t="str">
        <f>Program!L25</f>
        <v>bromate</v>
      </c>
      <c r="O33" s="1" t="str">
        <f>Program!Y15</f>
        <v>chlorine monoxide</v>
      </c>
      <c r="R33" t="str">
        <f>Program!AD14</f>
        <v>pentane</v>
      </c>
    </row>
    <row r="34" spans="3:18" x14ac:dyDescent="0.25">
      <c r="C34" s="1" t="str">
        <f>Program!D16</f>
        <v>chromium(II)</v>
      </c>
      <c r="F34" s="4" t="s">
        <v>175</v>
      </c>
      <c r="I34" s="1" t="str">
        <f>Program!L16</f>
        <v>oxide</v>
      </c>
      <c r="L34" s="1" t="str">
        <f>Program!L26</f>
        <v>carbonate</v>
      </c>
      <c r="O34" s="1" t="str">
        <f>Program!Y16</f>
        <v>chlorine dioxide</v>
      </c>
      <c r="R34" t="str">
        <f>Program!AD15</f>
        <v>hexane</v>
      </c>
    </row>
    <row r="35" spans="3:18" x14ac:dyDescent="0.25">
      <c r="C35" s="1" t="str">
        <f>Program!D17</f>
        <v>chromium(III)</v>
      </c>
      <c r="F35" s="1" t="str">
        <f>Program!D70</f>
        <v>mercurous</v>
      </c>
      <c r="I35" s="1" t="str">
        <f>Program!L17</f>
        <v>phosphide</v>
      </c>
      <c r="L35" s="1" t="str">
        <f>Program!L27</f>
        <v>chlorate</v>
      </c>
      <c r="O35" s="1" t="str">
        <f>Program!Y17</f>
        <v>carbon monoxide</v>
      </c>
      <c r="R35" t="str">
        <f>Program!AD16</f>
        <v>heptane</v>
      </c>
    </row>
    <row r="36" spans="3:18" x14ac:dyDescent="0.25">
      <c r="C36" s="1" t="str">
        <f>Program!D18</f>
        <v>chromium(VI)</v>
      </c>
      <c r="I36" s="1" t="str">
        <f>Program!L18</f>
        <v>sulfide</v>
      </c>
      <c r="L36" s="1" t="str">
        <f>Program!L28</f>
        <v>chlorite</v>
      </c>
      <c r="O36" s="1" t="str">
        <f>Program!Y18</f>
        <v>carbon dioxide</v>
      </c>
      <c r="R36" t="str">
        <f>Program!AD17</f>
        <v>octane</v>
      </c>
    </row>
    <row r="37" spans="3:18" x14ac:dyDescent="0.25">
      <c r="C37" s="1" t="str">
        <f>Program!D19</f>
        <v>cobalt(II)</v>
      </c>
      <c r="I37" s="1" t="str">
        <f>Program!L19</f>
        <v>telluride</v>
      </c>
      <c r="L37" s="1" t="str">
        <f>Program!L29</f>
        <v>chromate</v>
      </c>
      <c r="O37" s="1" t="str">
        <f>Program!Y19</f>
        <v>carbon disulfide</v>
      </c>
      <c r="R37" t="str">
        <f>Program!AD18</f>
        <v>nonane</v>
      </c>
    </row>
    <row r="38" spans="3:18" x14ac:dyDescent="0.25">
      <c r="C38" s="1" t="str">
        <f>Program!D20</f>
        <v>cobalt(III)</v>
      </c>
      <c r="L38" s="1" t="str">
        <f>Program!L30</f>
        <v>cyanate</v>
      </c>
      <c r="O38" s="1" t="str">
        <f>Program!Y20</f>
        <v>iodine monobromide</v>
      </c>
      <c r="R38" t="str">
        <f>Program!AD19</f>
        <v>decane</v>
      </c>
    </row>
    <row r="39" spans="3:18" x14ac:dyDescent="0.25">
      <c r="C39" s="1" t="str">
        <f>Program!D21</f>
        <v>copper(I)</v>
      </c>
      <c r="L39" s="1" t="str">
        <f>Program!L31</f>
        <v>cyanide</v>
      </c>
      <c r="O39" s="1" t="str">
        <f>Program!Y21</f>
        <v>iodine pentafluoride</v>
      </c>
    </row>
    <row r="40" spans="3:18" x14ac:dyDescent="0.25">
      <c r="C40" s="1" t="str">
        <f>Program!D22</f>
        <v>copper(II)</v>
      </c>
      <c r="L40" s="1" t="str">
        <f>Program!L32</f>
        <v>dichromate</v>
      </c>
      <c r="O40" s="1" t="str">
        <f>Program!Y22</f>
        <v>dinitrogen hexafluoride</v>
      </c>
      <c r="R40" s="6" t="s">
        <v>274</v>
      </c>
    </row>
    <row r="41" spans="3:18" x14ac:dyDescent="0.25">
      <c r="C41" s="1" t="str">
        <f>Program!D23</f>
        <v>copper(III)</v>
      </c>
      <c r="L41" s="1" t="str">
        <f>Program!L33</f>
        <v>dihydrogen phosphate</v>
      </c>
      <c r="O41" s="1" t="str">
        <f>Program!Y23</f>
        <v>dinitrogen monoxide</v>
      </c>
      <c r="R41" s="1" t="str">
        <f>Program!AD20</f>
        <v>ethene</v>
      </c>
    </row>
    <row r="42" spans="3:18" x14ac:dyDescent="0.25">
      <c r="C42" s="1" t="str">
        <f>Program!D24</f>
        <v>gallium</v>
      </c>
      <c r="L42" s="1" t="str">
        <f>Program!L34</f>
        <v>formate</v>
      </c>
      <c r="O42" s="1" t="str">
        <f>Program!Y24</f>
        <v>dinitrogen trioxide</v>
      </c>
      <c r="R42" s="1" t="str">
        <f>Program!AD21</f>
        <v>propene</v>
      </c>
    </row>
    <row r="43" spans="3:18" x14ac:dyDescent="0.25">
      <c r="C43" s="1" t="str">
        <f>Program!D25</f>
        <v>helium</v>
      </c>
      <c r="L43" s="1" t="str">
        <f>Program!L35</f>
        <v>hydrogen carbonate</v>
      </c>
      <c r="O43" s="1" t="str">
        <f>Program!Y25</f>
        <v>dinitrogen tetroxide</v>
      </c>
      <c r="R43" s="1" t="str">
        <f>Program!AD22</f>
        <v>butene</v>
      </c>
    </row>
    <row r="44" spans="3:18" x14ac:dyDescent="0.25">
      <c r="C44" s="1" t="str">
        <f>Program!D26</f>
        <v>iron(II)</v>
      </c>
      <c r="L44" s="1" t="str">
        <f>Program!L36</f>
        <v>hydrogen oxalate</v>
      </c>
      <c r="O44" s="1" t="str">
        <f>Program!Y26</f>
        <v>dinitrogen pentoxide</v>
      </c>
      <c r="R44" s="1" t="str">
        <f>Program!AD23</f>
        <v>pentene</v>
      </c>
    </row>
    <row r="45" spans="3:18" x14ac:dyDescent="0.25">
      <c r="C45" s="1" t="str">
        <f>Program!D27</f>
        <v>iron(III)</v>
      </c>
      <c r="L45" s="1" t="str">
        <f>Program!L37</f>
        <v>hydrogen phosphate</v>
      </c>
      <c r="O45" s="1" t="str">
        <f>Program!Y27</f>
        <v>nitrogen trichloride</v>
      </c>
      <c r="R45" s="1" t="str">
        <f>Program!AD24</f>
        <v>hexene</v>
      </c>
    </row>
    <row r="46" spans="3:18" x14ac:dyDescent="0.25">
      <c r="C46" s="1" t="str">
        <f>Program!D28</f>
        <v>lead(II)</v>
      </c>
      <c r="L46" s="1" t="str">
        <f>Program!L38</f>
        <v>hydrogen sufite</v>
      </c>
      <c r="O46" s="1" t="str">
        <f>Program!Y28</f>
        <v>nitrogen trifluoride</v>
      </c>
      <c r="R46" s="1" t="str">
        <f>Program!AD25</f>
        <v>heptene</v>
      </c>
    </row>
    <row r="47" spans="3:18" x14ac:dyDescent="0.25">
      <c r="C47" s="1" t="str">
        <f>Program!D29</f>
        <v>lead(IV)</v>
      </c>
      <c r="L47" s="1" t="str">
        <f>Program!L39</f>
        <v>hydrogen sulfate</v>
      </c>
      <c r="O47" s="1" t="str">
        <f>Program!Y29</f>
        <v>nitrogen pentafluoride</v>
      </c>
      <c r="R47" s="1" t="str">
        <f>Program!AD26</f>
        <v>octene</v>
      </c>
    </row>
    <row r="48" spans="3:18" x14ac:dyDescent="0.25">
      <c r="C48" s="1" t="str">
        <f>Program!D30</f>
        <v>lithium</v>
      </c>
      <c r="L48" s="1" t="str">
        <f>Program!L40</f>
        <v>hydrosulfide</v>
      </c>
      <c r="O48" s="1" t="str">
        <f>Program!Y30</f>
        <v>nitrogen monoxide</v>
      </c>
      <c r="R48" s="1" t="str">
        <f>Program!AD27</f>
        <v>nonene</v>
      </c>
    </row>
    <row r="49" spans="3:18" x14ac:dyDescent="0.25">
      <c r="C49" s="1" t="str">
        <f>Program!D31</f>
        <v>magnesium</v>
      </c>
      <c r="L49" s="1" t="str">
        <f>Program!L41</f>
        <v>hydroxide</v>
      </c>
      <c r="O49" s="1" t="str">
        <f>Program!Y31</f>
        <v>nitrogen dioxide</v>
      </c>
      <c r="R49" s="1" t="str">
        <f>Program!AD28</f>
        <v>decene</v>
      </c>
    </row>
    <row r="50" spans="3:18" x14ac:dyDescent="0.25">
      <c r="C50" s="1" t="str">
        <f>Program!D32</f>
        <v>manganese(II)</v>
      </c>
      <c r="L50" s="1" t="str">
        <f>Program!L42</f>
        <v>hypobromite</v>
      </c>
      <c r="O50" s="1" t="str">
        <f>Program!Y32</f>
        <v>nitrogen trioxide</v>
      </c>
    </row>
    <row r="51" spans="3:18" x14ac:dyDescent="0.25">
      <c r="C51" s="1" t="str">
        <f>Program!D33</f>
        <v>manganese(III)</v>
      </c>
      <c r="L51" s="1" t="str">
        <f>Program!L43</f>
        <v>hypochlorite</v>
      </c>
      <c r="O51" s="1" t="str">
        <f>Program!Y33</f>
        <v>oxygen difluoride</v>
      </c>
      <c r="R51" s="6" t="s">
        <v>303</v>
      </c>
    </row>
    <row r="52" spans="3:18" x14ac:dyDescent="0.25">
      <c r="C52" s="1" t="str">
        <f>Program!D34</f>
        <v>manganese(IV)</v>
      </c>
      <c r="L52" s="1" t="str">
        <f>Program!L44</f>
        <v>iodate</v>
      </c>
      <c r="O52" s="1" t="str">
        <f>Program!Y34</f>
        <v>diphosphorus pentoxide</v>
      </c>
      <c r="R52" s="1" t="str">
        <f>Program!AD29</f>
        <v>ethyne</v>
      </c>
    </row>
    <row r="53" spans="3:18" x14ac:dyDescent="0.25">
      <c r="C53" s="1" t="str">
        <f>Program!D35</f>
        <v>manganese(VII)</v>
      </c>
      <c r="L53" s="1" t="str">
        <f>Program!L45</f>
        <v>nitrate</v>
      </c>
      <c r="O53" s="1" t="str">
        <f>Program!Y35</f>
        <v>diphosphorus trisulfide</v>
      </c>
      <c r="R53" s="1" t="str">
        <f>Program!AD30</f>
        <v>propyne</v>
      </c>
    </row>
    <row r="54" spans="3:18" x14ac:dyDescent="0.25">
      <c r="C54" s="1" t="str">
        <f>Program!D36</f>
        <v>mercury(II)</v>
      </c>
      <c r="L54" s="1" t="str">
        <f>Program!L46</f>
        <v>nitrite</v>
      </c>
      <c r="O54" s="1" t="str">
        <f>Program!Y36</f>
        <v>phosphorus tribromide</v>
      </c>
      <c r="R54" s="1" t="str">
        <f>Program!AD31</f>
        <v>butyne</v>
      </c>
    </row>
    <row r="55" spans="3:18" x14ac:dyDescent="0.25">
      <c r="C55" s="1" t="str">
        <f>Program!D37</f>
        <v>nickel(II)</v>
      </c>
      <c r="L55" s="1" t="str">
        <f>Program!L47</f>
        <v>oxalate</v>
      </c>
      <c r="O55" s="1" t="str">
        <f>Program!Y37</f>
        <v>phosphorus trichloride</v>
      </c>
      <c r="R55" s="1" t="str">
        <f>Program!AD32</f>
        <v>pentyne</v>
      </c>
    </row>
    <row r="56" spans="3:18" x14ac:dyDescent="0.25">
      <c r="C56" s="1" t="str">
        <f>Program!D38</f>
        <v>nickel(III)</v>
      </c>
      <c r="L56" s="1" t="str">
        <f>Program!L48</f>
        <v>perchlorate</v>
      </c>
      <c r="O56" s="1" t="str">
        <f>Program!Y38</f>
        <v>phosphorus pentachloride</v>
      </c>
      <c r="R56" s="1" t="str">
        <f>Program!AD33</f>
        <v>hexyne</v>
      </c>
    </row>
    <row r="57" spans="3:18" x14ac:dyDescent="0.25">
      <c r="C57" s="1" t="str">
        <f>Program!D39</f>
        <v>potassium</v>
      </c>
      <c r="L57" s="1" t="str">
        <f>Program!L49</f>
        <v>permanganate</v>
      </c>
      <c r="O57" s="1" t="str">
        <f>Program!Y39</f>
        <v>phosphorus pentafluoride</v>
      </c>
      <c r="R57" s="1" t="str">
        <f>Program!AD34</f>
        <v>heptyne</v>
      </c>
    </row>
    <row r="58" spans="3:18" x14ac:dyDescent="0.25">
      <c r="C58" s="1" t="str">
        <f>Program!D40</f>
        <v>silver</v>
      </c>
      <c r="L58" s="1" t="str">
        <f>Program!L50</f>
        <v>peroxide</v>
      </c>
      <c r="O58" s="1" t="str">
        <f>Program!Y40</f>
        <v>silicon tetrachloride</v>
      </c>
      <c r="R58" s="1" t="str">
        <f>Program!AD35</f>
        <v>octyne</v>
      </c>
    </row>
    <row r="59" spans="3:18" x14ac:dyDescent="0.25">
      <c r="C59" s="1" t="str">
        <f>Program!D41</f>
        <v>sodium</v>
      </c>
      <c r="L59" s="1" t="str">
        <f>Program!L51</f>
        <v>phosphate</v>
      </c>
      <c r="O59" s="1" t="str">
        <f>Program!Y41</f>
        <v>silicon tetrafluoride</v>
      </c>
      <c r="R59" s="1" t="str">
        <f>Program!AD36</f>
        <v>nonyne</v>
      </c>
    </row>
    <row r="60" spans="3:18" x14ac:dyDescent="0.25">
      <c r="C60" s="1" t="str">
        <f>Program!D42</f>
        <v>strontium</v>
      </c>
      <c r="L60" s="1" t="str">
        <f>Program!L52</f>
        <v>phosphite</v>
      </c>
      <c r="O60" s="1" t="str">
        <f>Program!Y42</f>
        <v>silicon monoxide</v>
      </c>
      <c r="R60" s="1" t="str">
        <f>Program!AD37</f>
        <v>decyne</v>
      </c>
    </row>
    <row r="61" spans="3:18" x14ac:dyDescent="0.25">
      <c r="C61" s="1" t="str">
        <f>Program!D43</f>
        <v>tin(II)</v>
      </c>
      <c r="L61" s="1" t="str">
        <f>Program!L53</f>
        <v>sulfate</v>
      </c>
      <c r="O61" s="1" t="str">
        <f>Program!Y43</f>
        <v>silicon dioxide</v>
      </c>
      <c r="R61" s="1" t="str">
        <f>Program!AD38</f>
        <v>acetylene</v>
      </c>
    </row>
    <row r="62" spans="3:18" x14ac:dyDescent="0.25">
      <c r="C62" s="1" t="str">
        <f>Program!D44</f>
        <v>tin(IV)</v>
      </c>
      <c r="L62" s="1" t="str">
        <f>Program!L54</f>
        <v>sulfite</v>
      </c>
      <c r="O62" s="1" t="str">
        <f>Program!Y44</f>
        <v>silicon tetroxide</v>
      </c>
    </row>
    <row r="63" spans="3:18" x14ac:dyDescent="0.25">
      <c r="C63" s="1" t="str">
        <f>Program!D45</f>
        <v>zinc</v>
      </c>
      <c r="L63" s="1" t="str">
        <f>Program!L55</f>
        <v>thiocyanate</v>
      </c>
      <c r="O63" s="1" t="str">
        <f>Program!Y45</f>
        <v>sulfur dioxide</v>
      </c>
    </row>
    <row r="64" spans="3:18" x14ac:dyDescent="0.25">
      <c r="L64" s="1" t="str">
        <f>Program!L56</f>
        <v>thiosulfate</v>
      </c>
      <c r="O64" s="1" t="str">
        <f>Program!Y46</f>
        <v>sulfur trioxide</v>
      </c>
    </row>
    <row r="65" spans="3:15" x14ac:dyDescent="0.25">
      <c r="C65" s="4" t="s">
        <v>175</v>
      </c>
      <c r="O65" s="1" t="str">
        <f>Program!Y47</f>
        <v>xenon pentoxide</v>
      </c>
    </row>
    <row r="66" spans="3:15" x14ac:dyDescent="0.25">
      <c r="C66" s="1" t="str">
        <f>Program!D51</f>
        <v>chromic</v>
      </c>
      <c r="L66" s="4" t="s">
        <v>175</v>
      </c>
      <c r="O66" s="1" t="str">
        <f>Program!Y48</f>
        <v>xenon hexoxide</v>
      </c>
    </row>
    <row r="67" spans="3:15" x14ac:dyDescent="0.25">
      <c r="C67" s="1" t="str">
        <f>Program!D52</f>
        <v>chromous</v>
      </c>
      <c r="L67" s="1" t="str">
        <f>Program!L57</f>
        <v>bicarbonate</v>
      </c>
    </row>
    <row r="68" spans="3:15" x14ac:dyDescent="0.25">
      <c r="C68" s="1" t="str">
        <f>Program!D53</f>
        <v>chromyl</v>
      </c>
      <c r="L68" s="1" t="str">
        <f>Program!L58</f>
        <v>binoxolate</v>
      </c>
    </row>
    <row r="69" spans="3:15" x14ac:dyDescent="0.25">
      <c r="C69" s="1" t="str">
        <f>Program!D54</f>
        <v>cobaltic</v>
      </c>
      <c r="L69" s="1" t="str">
        <f>Program!L59</f>
        <v>bisulfate</v>
      </c>
    </row>
    <row r="70" spans="3:15" x14ac:dyDescent="0.25">
      <c r="C70" s="1" t="str">
        <f>Program!D55</f>
        <v>cobaltous</v>
      </c>
      <c r="L70" s="1" t="str">
        <f>Program!L60</f>
        <v>bisulfite</v>
      </c>
    </row>
    <row r="71" spans="3:15" x14ac:dyDescent="0.25">
      <c r="C71" s="1" t="str">
        <f>Program!D56</f>
        <v>cupric</v>
      </c>
    </row>
    <row r="72" spans="3:15" x14ac:dyDescent="0.25">
      <c r="C72" s="1" t="str">
        <f>Program!D57</f>
        <v>cuprous</v>
      </c>
    </row>
    <row r="73" spans="3:15" x14ac:dyDescent="0.25">
      <c r="C73" s="1" t="str">
        <f>Program!D58</f>
        <v>ferric</v>
      </c>
    </row>
    <row r="74" spans="3:15" x14ac:dyDescent="0.25">
      <c r="C74" s="1" t="str">
        <f>Program!D59</f>
        <v>ferrous</v>
      </c>
    </row>
    <row r="75" spans="3:15" x14ac:dyDescent="0.25">
      <c r="C75" s="1" t="str">
        <f>Program!D60</f>
        <v>manganic</v>
      </c>
    </row>
    <row r="76" spans="3:15" x14ac:dyDescent="0.25">
      <c r="C76" s="1" t="str">
        <f>Program!D61</f>
        <v>manganous</v>
      </c>
    </row>
    <row r="77" spans="3:15" x14ac:dyDescent="0.25">
      <c r="C77" s="1" t="str">
        <f>Program!D62</f>
        <v>manganyl</v>
      </c>
    </row>
    <row r="78" spans="3:15" x14ac:dyDescent="0.25">
      <c r="C78" s="1" t="str">
        <f>Program!D63</f>
        <v>mercuric</v>
      </c>
    </row>
    <row r="79" spans="3:15" x14ac:dyDescent="0.25">
      <c r="C79" s="1" t="str">
        <f>Program!D64</f>
        <v>nickelic</v>
      </c>
    </row>
    <row r="80" spans="3:15" x14ac:dyDescent="0.25">
      <c r="C80" s="1" t="str">
        <f>Program!D65</f>
        <v>nickelous</v>
      </c>
    </row>
    <row r="81" spans="3:3" x14ac:dyDescent="0.25">
      <c r="C81" s="1" t="str">
        <f>Program!D66</f>
        <v>plumbic</v>
      </c>
    </row>
    <row r="82" spans="3:3" x14ac:dyDescent="0.25">
      <c r="C82" s="1" t="str">
        <f>Program!D67</f>
        <v>plumbous</v>
      </c>
    </row>
    <row r="83" spans="3:3" x14ac:dyDescent="0.25">
      <c r="C83" s="1" t="str">
        <f>Program!D68</f>
        <v>stannic</v>
      </c>
    </row>
    <row r="84" spans="3:3" x14ac:dyDescent="0.25">
      <c r="C84" s="1" t="str">
        <f>Program!D69</f>
        <v>stannous</v>
      </c>
    </row>
  </sheetData>
  <sheetProtection password="E13D" sheet="1" objects="1" scenarios="1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161925</xdr:rowOff>
                  </from>
                  <to>
                    <xdr:col>2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161925</xdr:rowOff>
                  </from>
                  <to>
                    <xdr:col>2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0</xdr:col>
                    <xdr:colOff>600075</xdr:colOff>
                    <xdr:row>28</xdr:row>
                    <xdr:rowOff>152400</xdr:rowOff>
                  </from>
                  <to>
                    <xdr:col>2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161925</xdr:rowOff>
                  </from>
                  <to>
                    <xdr:col>2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161925</xdr:rowOff>
                  </from>
                  <to>
                    <xdr:col>2</xdr:col>
                    <xdr:colOff>85725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161925</xdr:rowOff>
                  </from>
                  <to>
                    <xdr:col>2</xdr:col>
                    <xdr:colOff>85725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161925</xdr:rowOff>
                  </from>
                  <to>
                    <xdr:col>2</xdr:col>
                    <xdr:colOff>85725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161925</xdr:rowOff>
                  </from>
                  <to>
                    <xdr:col>2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161925</xdr:rowOff>
                  </from>
                  <to>
                    <xdr:col>2</xdr:col>
                    <xdr:colOff>85725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161925</xdr:rowOff>
                  </from>
                  <to>
                    <xdr:col>2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161925</xdr:rowOff>
                  </from>
                  <to>
                    <xdr:col>2</xdr:col>
                    <xdr:colOff>85725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161925</xdr:rowOff>
                  </from>
                  <to>
                    <xdr:col>2</xdr:col>
                    <xdr:colOff>85725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161925</xdr:rowOff>
                  </from>
                  <to>
                    <xdr:col>2</xdr:col>
                    <xdr:colOff>85725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161925</xdr:rowOff>
                  </from>
                  <to>
                    <xdr:col>2</xdr:col>
                    <xdr:colOff>85725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1</xdr:col>
                    <xdr:colOff>9525</xdr:colOff>
                    <xdr:row>40</xdr:row>
                    <xdr:rowOff>161925</xdr:rowOff>
                  </from>
                  <to>
                    <xdr:col>2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161925</xdr:rowOff>
                  </from>
                  <to>
                    <xdr:col>2</xdr:col>
                    <xdr:colOff>85725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161925</xdr:rowOff>
                  </from>
                  <to>
                    <xdr:col>2</xdr:col>
                    <xdr:colOff>85725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161925</xdr:rowOff>
                  </from>
                  <to>
                    <xdr:col>2</xdr:col>
                    <xdr:colOff>85725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44</xdr:row>
                    <xdr:rowOff>161925</xdr:rowOff>
                  </from>
                  <to>
                    <xdr:col>2</xdr:col>
                    <xdr:colOff>85725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161925</xdr:rowOff>
                  </from>
                  <to>
                    <xdr:col>2</xdr:col>
                    <xdr:colOff>85725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161925</xdr:rowOff>
                  </from>
                  <to>
                    <xdr:col>2</xdr:col>
                    <xdr:colOff>85725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47</xdr:row>
                    <xdr:rowOff>161925</xdr:rowOff>
                  </from>
                  <to>
                    <xdr:col>2</xdr:col>
                    <xdr:colOff>85725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161925</xdr:rowOff>
                  </from>
                  <to>
                    <xdr:col>2</xdr:col>
                    <xdr:colOff>85725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161925</xdr:rowOff>
                  </from>
                  <to>
                    <xdr:col>2</xdr:col>
                    <xdr:colOff>85725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161925</xdr:rowOff>
                  </from>
                  <to>
                    <xdr:col>2</xdr:col>
                    <xdr:colOff>85725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51</xdr:row>
                    <xdr:rowOff>161925</xdr:rowOff>
                  </from>
                  <to>
                    <xdr:col>2</xdr:col>
                    <xdr:colOff>85725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52</xdr:row>
                    <xdr:rowOff>161925</xdr:rowOff>
                  </from>
                  <to>
                    <xdr:col>2</xdr:col>
                    <xdr:colOff>85725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53</xdr:row>
                    <xdr:rowOff>161925</xdr:rowOff>
                  </from>
                  <to>
                    <xdr:col>2</xdr:col>
                    <xdr:colOff>85725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54</xdr:row>
                    <xdr:rowOff>161925</xdr:rowOff>
                  </from>
                  <to>
                    <xdr:col>2</xdr:col>
                    <xdr:colOff>85725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55</xdr:row>
                    <xdr:rowOff>161925</xdr:rowOff>
                  </from>
                  <to>
                    <xdr:col>2</xdr:col>
                    <xdr:colOff>85725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56</xdr:row>
                    <xdr:rowOff>161925</xdr:rowOff>
                  </from>
                  <to>
                    <xdr:col>2</xdr:col>
                    <xdr:colOff>85725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57</xdr:row>
                    <xdr:rowOff>161925</xdr:rowOff>
                  </from>
                  <to>
                    <xdr:col>2</xdr:col>
                    <xdr:colOff>85725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161925</xdr:rowOff>
                  </from>
                  <to>
                    <xdr:col>2</xdr:col>
                    <xdr:colOff>85725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Check Box 35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161925</xdr:rowOff>
                  </from>
                  <to>
                    <xdr:col>2</xdr:col>
                    <xdr:colOff>85725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161925</xdr:rowOff>
                  </from>
                  <to>
                    <xdr:col>2</xdr:col>
                    <xdr:colOff>85725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9" name="Check Box 3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161925</xdr:rowOff>
                  </from>
                  <to>
                    <xdr:col>2</xdr:col>
                    <xdr:colOff>85725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0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161925</xdr:rowOff>
                  </from>
                  <to>
                    <xdr:col>2</xdr:col>
                    <xdr:colOff>85725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1" name="Check Box 39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161925</xdr:rowOff>
                  </from>
                  <to>
                    <xdr:col>2</xdr:col>
                    <xdr:colOff>85725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2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161925</xdr:rowOff>
                  </from>
                  <to>
                    <xdr:col>2</xdr:col>
                    <xdr:colOff>85725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3" name="Check Box 41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161925</xdr:rowOff>
                  </from>
                  <to>
                    <xdr:col>2</xdr:col>
                    <xdr:colOff>85725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4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161925</xdr:rowOff>
                  </from>
                  <to>
                    <xdr:col>2</xdr:col>
                    <xdr:colOff>85725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5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161925</xdr:rowOff>
                  </from>
                  <to>
                    <xdr:col>2</xdr:col>
                    <xdr:colOff>85725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6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161925</xdr:rowOff>
                  </from>
                  <to>
                    <xdr:col>2</xdr:col>
                    <xdr:colOff>85725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7" name="Check Box 45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161925</xdr:rowOff>
                  </from>
                  <to>
                    <xdr:col>2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8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161925</xdr:rowOff>
                  </from>
                  <to>
                    <xdr:col>2</xdr:col>
                    <xdr:colOff>85725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9" name="Check Box 4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161925</xdr:rowOff>
                  </from>
                  <to>
                    <xdr:col>2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0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161925</xdr:rowOff>
                  </from>
                  <to>
                    <xdr:col>2</xdr:col>
                    <xdr:colOff>85725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1" name="Check Box 4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161925</xdr:rowOff>
                  </from>
                  <to>
                    <xdr:col>2</xdr:col>
                    <xdr:colOff>85725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161925</xdr:rowOff>
                  </from>
                  <to>
                    <xdr:col>2</xdr:col>
                    <xdr:colOff>85725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3" name="Check Box 51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161925</xdr:rowOff>
                  </from>
                  <to>
                    <xdr:col>2</xdr:col>
                    <xdr:colOff>85725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4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161925</xdr:rowOff>
                  </from>
                  <to>
                    <xdr:col>2</xdr:col>
                    <xdr:colOff>85725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5" name="Check Box 53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161925</xdr:rowOff>
                  </from>
                  <to>
                    <xdr:col>2</xdr:col>
                    <xdr:colOff>85725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6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161925</xdr:rowOff>
                  </from>
                  <to>
                    <xdr:col>2</xdr:col>
                    <xdr:colOff>85725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7" name="Check Box 55">
              <controlPr defaultSize="0" autoFill="0" autoLine="0" autoPict="0">
                <anchor moveWithCells="1">
                  <from>
                    <xdr:col>0</xdr:col>
                    <xdr:colOff>600075</xdr:colOff>
                    <xdr:row>81</xdr:row>
                    <xdr:rowOff>161925</xdr:rowOff>
                  </from>
                  <to>
                    <xdr:col>2</xdr:col>
                    <xdr:colOff>76200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8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161925</xdr:rowOff>
                  </from>
                  <to>
                    <xdr:col>2</xdr:col>
                    <xdr:colOff>85725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9" name="Check Box 57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161925</xdr:rowOff>
                  </from>
                  <to>
                    <xdr:col>5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0" name="Check Box 58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161925</xdr:rowOff>
                  </from>
                  <to>
                    <xdr:col>5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1" name="Check Box 59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161925</xdr:rowOff>
                  </from>
                  <to>
                    <xdr:col>5</xdr:col>
                    <xdr:colOff>85725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2" name="Check Box 60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161925</xdr:rowOff>
                  </from>
                  <to>
                    <xdr:col>5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3" name="Check Box 61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161925</xdr:rowOff>
                  </from>
                  <to>
                    <xdr:col>5</xdr:col>
                    <xdr:colOff>85725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4" name="Check Box 62">
              <controlPr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161925</xdr:rowOff>
                  </from>
                  <to>
                    <xdr:col>5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5" name="Check Box 63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161925</xdr:rowOff>
                  </from>
                  <to>
                    <xdr:col>8</xdr:col>
                    <xdr:colOff>76200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6" name="Check Box 64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161925</xdr:rowOff>
                  </from>
                  <to>
                    <xdr:col>8</xdr:col>
                    <xdr:colOff>76200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7" name="Check Box 65">
              <controlPr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152400</xdr:rowOff>
                  </from>
                  <to>
                    <xdr:col>8</xdr:col>
                    <xdr:colOff>76200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8" name="Check Box 66">
              <controlPr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161925</xdr:rowOff>
                  </from>
                  <to>
                    <xdr:col>8</xdr:col>
                    <xdr:colOff>76200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9" name="Check Box 67">
              <controlPr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161925</xdr:rowOff>
                  </from>
                  <to>
                    <xdr:col>8</xdr:col>
                    <xdr:colOff>76200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0" name="Check Box 68">
              <controlPr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161925</xdr:rowOff>
                  </from>
                  <to>
                    <xdr:col>8</xdr:col>
                    <xdr:colOff>76200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1" name="Check Box 69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161925</xdr:rowOff>
                  </from>
                  <to>
                    <xdr:col>8</xdr:col>
                    <xdr:colOff>76200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2" name="Check Box 70">
              <controlPr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161925</xdr:rowOff>
                  </from>
                  <to>
                    <xdr:col>8</xdr:col>
                    <xdr:colOff>76200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3" name="Check Box 71">
              <controlPr defaultSize="0" autoFill="0" autoLine="0" autoPict="0">
                <anchor moveWithCells="1">
                  <from>
                    <xdr:col>7</xdr:col>
                    <xdr:colOff>0</xdr:colOff>
                    <xdr:row>34</xdr:row>
                    <xdr:rowOff>161925</xdr:rowOff>
                  </from>
                  <to>
                    <xdr:col>8</xdr:col>
                    <xdr:colOff>76200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4" name="Check Box 72">
              <controlPr defaultSize="0" autoFill="0" autoLine="0" autoPict="0">
                <anchor moveWithCells="1">
                  <from>
                    <xdr:col>7</xdr:col>
                    <xdr:colOff>0</xdr:colOff>
                    <xdr:row>35</xdr:row>
                    <xdr:rowOff>161925</xdr:rowOff>
                  </from>
                  <to>
                    <xdr:col>8</xdr:col>
                    <xdr:colOff>76200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5" name="Check Box 73">
              <controlPr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161925</xdr:rowOff>
                  </from>
                  <to>
                    <xdr:col>11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6" name="Check Box 74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161925</xdr:rowOff>
                  </from>
                  <to>
                    <xdr:col>11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7" name="Check Box 75">
              <controlPr defaultSize="0" autoFill="0" autoLine="0" autoPict="0">
                <anchor moveWithCells="1">
                  <from>
                    <xdr:col>10</xdr:col>
                    <xdr:colOff>0</xdr:colOff>
                    <xdr:row>28</xdr:row>
                    <xdr:rowOff>161925</xdr:rowOff>
                  </from>
                  <to>
                    <xdr:col>11</xdr:col>
                    <xdr:colOff>85725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8" name="Check Box 76">
              <controlPr defaultSize="0" autoFill="0" autoLine="0" autoPict="0">
                <anchor moveWithCells="1">
                  <from>
                    <xdr:col>10</xdr:col>
                    <xdr:colOff>0</xdr:colOff>
                    <xdr:row>29</xdr:row>
                    <xdr:rowOff>161925</xdr:rowOff>
                  </from>
                  <to>
                    <xdr:col>11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9" name="Check Box 77">
              <controlPr defaultSize="0" autoFill="0" autoLine="0" autoPict="0">
                <anchor moveWithCells="1">
                  <from>
                    <xdr:col>10</xdr:col>
                    <xdr:colOff>0</xdr:colOff>
                    <xdr:row>30</xdr:row>
                    <xdr:rowOff>161925</xdr:rowOff>
                  </from>
                  <to>
                    <xdr:col>11</xdr:col>
                    <xdr:colOff>85725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0" name="Check Box 78">
              <controlPr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161925</xdr:rowOff>
                  </from>
                  <to>
                    <xdr:col>11</xdr:col>
                    <xdr:colOff>85725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1" name="Check Box 79">
              <controlPr defaultSize="0" autoFill="0" autoLine="0" autoPict="0">
                <anchor moveWithCells="1">
                  <from>
                    <xdr:col>10</xdr:col>
                    <xdr:colOff>0</xdr:colOff>
                    <xdr:row>32</xdr:row>
                    <xdr:rowOff>161925</xdr:rowOff>
                  </from>
                  <to>
                    <xdr:col>11</xdr:col>
                    <xdr:colOff>85725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2" name="Check Box 80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161925</xdr:rowOff>
                  </from>
                  <to>
                    <xdr:col>11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3" name="Check Box 81">
              <controlPr defaultSize="0" autoFill="0" autoLine="0" autoPict="0">
                <anchor moveWithCells="1">
                  <from>
                    <xdr:col>10</xdr:col>
                    <xdr:colOff>0</xdr:colOff>
                    <xdr:row>34</xdr:row>
                    <xdr:rowOff>161925</xdr:rowOff>
                  </from>
                  <to>
                    <xdr:col>11</xdr:col>
                    <xdr:colOff>85725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4" name="Check Box 82">
              <controlPr defaultSize="0" autoFill="0" autoLine="0" autoPict="0">
                <anchor moveWithCells="1">
                  <from>
                    <xdr:col>10</xdr:col>
                    <xdr:colOff>0</xdr:colOff>
                    <xdr:row>35</xdr:row>
                    <xdr:rowOff>161925</xdr:rowOff>
                  </from>
                  <to>
                    <xdr:col>11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5" name="Check Box 83">
              <controlPr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161925</xdr:rowOff>
                  </from>
                  <to>
                    <xdr:col>11</xdr:col>
                    <xdr:colOff>85725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6" name="Check Box 84">
              <controlPr defaultSize="0" autoFill="0" autoLine="0" autoPict="0">
                <anchor moveWithCells="1">
                  <from>
                    <xdr:col>10</xdr:col>
                    <xdr:colOff>0</xdr:colOff>
                    <xdr:row>37</xdr:row>
                    <xdr:rowOff>161925</xdr:rowOff>
                  </from>
                  <to>
                    <xdr:col>11</xdr:col>
                    <xdr:colOff>85725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7" name="Check Box 85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161925</xdr:rowOff>
                  </from>
                  <to>
                    <xdr:col>11</xdr:col>
                    <xdr:colOff>85725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8" name="Check Box 86">
              <controlPr defaultSize="0" autoFill="0" autoLine="0" autoPict="0">
                <anchor moveWithCells="1">
                  <from>
                    <xdr:col>10</xdr:col>
                    <xdr:colOff>0</xdr:colOff>
                    <xdr:row>39</xdr:row>
                    <xdr:rowOff>161925</xdr:rowOff>
                  </from>
                  <to>
                    <xdr:col>11</xdr:col>
                    <xdr:colOff>85725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9" name="Check Box 87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161925</xdr:rowOff>
                  </from>
                  <to>
                    <xdr:col>11</xdr:col>
                    <xdr:colOff>85725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0" name="Check Box 88">
              <controlPr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161925</xdr:rowOff>
                  </from>
                  <to>
                    <xdr:col>11</xdr:col>
                    <xdr:colOff>85725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1" name="Check Box 89">
              <controlPr defaultSize="0" autoFill="0" autoLine="0" autoPict="0">
                <anchor moveWithCells="1">
                  <from>
                    <xdr:col>10</xdr:col>
                    <xdr:colOff>9525</xdr:colOff>
                    <xdr:row>42</xdr:row>
                    <xdr:rowOff>152400</xdr:rowOff>
                  </from>
                  <to>
                    <xdr:col>11</xdr:col>
                    <xdr:colOff>95250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2" name="Check Box 90">
              <controlPr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161925</xdr:rowOff>
                  </from>
                  <to>
                    <xdr:col>11</xdr:col>
                    <xdr:colOff>85725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3" name="Check Box 91">
              <controlPr defaultSize="0" autoFill="0" autoLine="0" autoPict="0">
                <anchor moveWithCells="1">
                  <from>
                    <xdr:col>10</xdr:col>
                    <xdr:colOff>0</xdr:colOff>
                    <xdr:row>44</xdr:row>
                    <xdr:rowOff>161925</xdr:rowOff>
                  </from>
                  <to>
                    <xdr:col>11</xdr:col>
                    <xdr:colOff>85725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4" name="Check Box 92">
              <controlPr defaultSize="0" autoFill="0" autoLine="0" autoPict="0">
                <anchor moveWithCells="1">
                  <from>
                    <xdr:col>10</xdr:col>
                    <xdr:colOff>0</xdr:colOff>
                    <xdr:row>45</xdr:row>
                    <xdr:rowOff>161925</xdr:rowOff>
                  </from>
                  <to>
                    <xdr:col>11</xdr:col>
                    <xdr:colOff>85725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5" name="Check Box 93">
              <controlPr defaultSize="0" autoFill="0" autoLine="0" autoPict="0">
                <anchor moveWithCells="1">
                  <from>
                    <xdr:col>10</xdr:col>
                    <xdr:colOff>0</xdr:colOff>
                    <xdr:row>46</xdr:row>
                    <xdr:rowOff>161925</xdr:rowOff>
                  </from>
                  <to>
                    <xdr:col>11</xdr:col>
                    <xdr:colOff>85725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6" name="Check Box 94">
              <controlPr defaultSize="0" autoFill="0" autoLine="0" autoPict="0">
                <anchor moveWithCells="1">
                  <from>
                    <xdr:col>10</xdr:col>
                    <xdr:colOff>0</xdr:colOff>
                    <xdr:row>47</xdr:row>
                    <xdr:rowOff>161925</xdr:rowOff>
                  </from>
                  <to>
                    <xdr:col>11</xdr:col>
                    <xdr:colOff>85725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7" name="Check Box 95">
              <controlPr defaultSize="0" autoFill="0" autoLine="0" autoPict="0">
                <anchor moveWithCells="1">
                  <from>
                    <xdr:col>10</xdr:col>
                    <xdr:colOff>0</xdr:colOff>
                    <xdr:row>48</xdr:row>
                    <xdr:rowOff>161925</xdr:rowOff>
                  </from>
                  <to>
                    <xdr:col>11</xdr:col>
                    <xdr:colOff>85725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8" name="Check Box 96">
              <controlPr defaultSize="0" autoFill="0" autoLine="0" autoPict="0">
                <anchor moveWithCells="1">
                  <from>
                    <xdr:col>10</xdr:col>
                    <xdr:colOff>0</xdr:colOff>
                    <xdr:row>49</xdr:row>
                    <xdr:rowOff>161925</xdr:rowOff>
                  </from>
                  <to>
                    <xdr:col>11</xdr:col>
                    <xdr:colOff>85725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99" name="Check Box 97">
              <controlPr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161925</xdr:rowOff>
                  </from>
                  <to>
                    <xdr:col>11</xdr:col>
                    <xdr:colOff>85725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0" name="Check Box 98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161925</xdr:rowOff>
                  </from>
                  <to>
                    <xdr:col>11</xdr:col>
                    <xdr:colOff>85725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1" name="Check Box 99">
              <controlPr defaultSize="0" autoFill="0" autoLine="0" autoPict="0">
                <anchor moveWithCells="1">
                  <from>
                    <xdr:col>10</xdr:col>
                    <xdr:colOff>0</xdr:colOff>
                    <xdr:row>52</xdr:row>
                    <xdr:rowOff>161925</xdr:rowOff>
                  </from>
                  <to>
                    <xdr:col>11</xdr:col>
                    <xdr:colOff>85725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2" name="Check Box 100">
              <controlPr defaultSize="0" autoFill="0" autoLine="0" autoPict="0">
                <anchor moveWithCells="1">
                  <from>
                    <xdr:col>10</xdr:col>
                    <xdr:colOff>0</xdr:colOff>
                    <xdr:row>53</xdr:row>
                    <xdr:rowOff>161925</xdr:rowOff>
                  </from>
                  <to>
                    <xdr:col>11</xdr:col>
                    <xdr:colOff>85725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3" name="Check Box 101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161925</xdr:rowOff>
                  </from>
                  <to>
                    <xdr:col>11</xdr:col>
                    <xdr:colOff>85725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4" name="Check Box 102">
              <controlPr defaultSize="0" autoFill="0" autoLine="0" autoPict="0">
                <anchor moveWithCells="1">
                  <from>
                    <xdr:col>10</xdr:col>
                    <xdr:colOff>0</xdr:colOff>
                    <xdr:row>55</xdr:row>
                    <xdr:rowOff>161925</xdr:rowOff>
                  </from>
                  <to>
                    <xdr:col>11</xdr:col>
                    <xdr:colOff>85725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5" name="Check Box 103">
              <controlPr defaultSize="0" autoFill="0" autoLine="0" autoPict="0">
                <anchor moveWithCells="1">
                  <from>
                    <xdr:col>10</xdr:col>
                    <xdr:colOff>0</xdr:colOff>
                    <xdr:row>56</xdr:row>
                    <xdr:rowOff>161925</xdr:rowOff>
                  </from>
                  <to>
                    <xdr:col>11</xdr:col>
                    <xdr:colOff>85725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6" name="Check Box 104">
              <controlPr defaultSize="0" autoFill="0" autoLine="0" autoPict="0">
                <anchor moveWithCells="1">
                  <from>
                    <xdr:col>10</xdr:col>
                    <xdr:colOff>0</xdr:colOff>
                    <xdr:row>57</xdr:row>
                    <xdr:rowOff>161925</xdr:rowOff>
                  </from>
                  <to>
                    <xdr:col>11</xdr:col>
                    <xdr:colOff>85725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7" name="Check Box 105">
              <controlPr defaultSize="0" autoFill="0" autoLine="0" autoPict="0">
                <anchor moveWithCells="1">
                  <from>
                    <xdr:col>10</xdr:col>
                    <xdr:colOff>0</xdr:colOff>
                    <xdr:row>58</xdr:row>
                    <xdr:rowOff>161925</xdr:rowOff>
                  </from>
                  <to>
                    <xdr:col>11</xdr:col>
                    <xdr:colOff>85725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8" name="Check Box 106">
              <controlPr defaultSize="0" autoFill="0" autoLine="0" autoPict="0">
                <anchor moveWithCells="1">
                  <from>
                    <xdr:col>10</xdr:col>
                    <xdr:colOff>0</xdr:colOff>
                    <xdr:row>59</xdr:row>
                    <xdr:rowOff>161925</xdr:rowOff>
                  </from>
                  <to>
                    <xdr:col>11</xdr:col>
                    <xdr:colOff>85725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09" name="Check Box 107">
              <controlPr defaultSize="0" autoFill="0" autoLine="0" autoPict="0">
                <anchor moveWithCells="1">
                  <from>
                    <xdr:col>10</xdr:col>
                    <xdr:colOff>0</xdr:colOff>
                    <xdr:row>60</xdr:row>
                    <xdr:rowOff>161925</xdr:rowOff>
                  </from>
                  <to>
                    <xdr:col>11</xdr:col>
                    <xdr:colOff>85725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0" name="Check Box 108">
              <controlPr defaultSize="0" autoFill="0" autoLine="0" autoPict="0">
                <anchor moveWithCells="1">
                  <from>
                    <xdr:col>10</xdr:col>
                    <xdr:colOff>0</xdr:colOff>
                    <xdr:row>61</xdr:row>
                    <xdr:rowOff>161925</xdr:rowOff>
                  </from>
                  <to>
                    <xdr:col>11</xdr:col>
                    <xdr:colOff>85725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1" name="Check Box 109">
              <controlPr defaultSize="0" autoFill="0" autoLine="0" autoPict="0">
                <anchor moveWithCells="1">
                  <from>
                    <xdr:col>10</xdr:col>
                    <xdr:colOff>0</xdr:colOff>
                    <xdr:row>62</xdr:row>
                    <xdr:rowOff>161925</xdr:rowOff>
                  </from>
                  <to>
                    <xdr:col>11</xdr:col>
                    <xdr:colOff>85725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2" name="Check Box 110">
              <controlPr defaultSize="0" autoFill="0" autoLine="0" autoPict="0">
                <anchor moveWithCells="1">
                  <from>
                    <xdr:col>10</xdr:col>
                    <xdr:colOff>0</xdr:colOff>
                    <xdr:row>65</xdr:row>
                    <xdr:rowOff>161925</xdr:rowOff>
                  </from>
                  <to>
                    <xdr:col>11</xdr:col>
                    <xdr:colOff>85725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3" name="Check Box 111">
              <controlPr defaultSize="0" autoFill="0" autoLine="0" autoPict="0">
                <anchor moveWithCells="1">
                  <from>
                    <xdr:col>10</xdr:col>
                    <xdr:colOff>0</xdr:colOff>
                    <xdr:row>66</xdr:row>
                    <xdr:rowOff>161925</xdr:rowOff>
                  </from>
                  <to>
                    <xdr:col>11</xdr:col>
                    <xdr:colOff>85725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4" name="Check Box 112">
              <controlPr defaultSize="0" autoFill="0" autoLine="0" autoPict="0">
                <anchor moveWithCells="1">
                  <from>
                    <xdr:col>10</xdr:col>
                    <xdr:colOff>0</xdr:colOff>
                    <xdr:row>67</xdr:row>
                    <xdr:rowOff>161925</xdr:rowOff>
                  </from>
                  <to>
                    <xdr:col>11</xdr:col>
                    <xdr:colOff>85725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5" name="Check Box 113">
              <controlPr defaultSize="0" autoFill="0" autoLine="0" autoPict="0">
                <anchor moveWithCells="1">
                  <from>
                    <xdr:col>10</xdr:col>
                    <xdr:colOff>0</xdr:colOff>
                    <xdr:row>68</xdr:row>
                    <xdr:rowOff>161925</xdr:rowOff>
                  </from>
                  <to>
                    <xdr:col>11</xdr:col>
                    <xdr:colOff>85725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6" name="Scroll Bar 115">
              <controlPr defaultSize="0" autoPict="0">
                <anchor moveWithCells="1">
                  <from>
                    <xdr:col>2</xdr:col>
                    <xdr:colOff>704850</xdr:colOff>
                    <xdr:row>19</xdr:row>
                    <xdr:rowOff>0</xdr:rowOff>
                  </from>
                  <to>
                    <xdr:col>5</xdr:col>
                    <xdr:colOff>1200150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7" name="Scroll Bar 116">
              <controlPr defaultSize="0" autoPict="0">
                <anchor moveWithCells="1">
                  <from>
                    <xdr:col>2</xdr:col>
                    <xdr:colOff>704850</xdr:colOff>
                    <xdr:row>20</xdr:row>
                    <xdr:rowOff>0</xdr:rowOff>
                  </from>
                  <to>
                    <xdr:col>5</xdr:col>
                    <xdr:colOff>1200150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18" name="Scroll Bar 117">
              <controlPr defaultSize="0" autoPict="0">
                <anchor moveWithCells="1">
                  <from>
                    <xdr:col>2</xdr:col>
                    <xdr:colOff>704850</xdr:colOff>
                    <xdr:row>21</xdr:row>
                    <xdr:rowOff>0</xdr:rowOff>
                  </from>
                  <to>
                    <xdr:col>5</xdr:col>
                    <xdr:colOff>1200150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19" name="Scroll Bar 118">
              <controlPr defaultSize="0" autoPict="0">
                <anchor moveWithCells="1">
                  <from>
                    <xdr:col>2</xdr:col>
                    <xdr:colOff>695325</xdr:colOff>
                    <xdr:row>22</xdr:row>
                    <xdr:rowOff>9525</xdr:rowOff>
                  </from>
                  <to>
                    <xdr:col>5</xdr:col>
                    <xdr:colOff>1200150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0" name="Check Box 119">
              <controlPr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161925</xdr:rowOff>
                  </from>
                  <to>
                    <xdr:col>14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1" name="Check Box 120">
              <controlPr defaultSize="0" autoFill="0" autoLine="0" autoPict="0">
                <anchor moveWithCells="1">
                  <from>
                    <xdr:col>13</xdr:col>
                    <xdr:colOff>0</xdr:colOff>
                    <xdr:row>27</xdr:row>
                    <xdr:rowOff>161925</xdr:rowOff>
                  </from>
                  <to>
                    <xdr:col>14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2" name="Check Box 121">
              <controlPr defaultSize="0" autoFill="0" autoLine="0" autoPict="0">
                <anchor moveWithCells="1">
                  <from>
                    <xdr:col>13</xdr:col>
                    <xdr:colOff>0</xdr:colOff>
                    <xdr:row>28</xdr:row>
                    <xdr:rowOff>161925</xdr:rowOff>
                  </from>
                  <to>
                    <xdr:col>14</xdr:col>
                    <xdr:colOff>85725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3" name="Check Box 122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161925</xdr:rowOff>
                  </from>
                  <to>
                    <xdr:col>14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4" name="Check Box 123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161925</xdr:rowOff>
                  </from>
                  <to>
                    <xdr:col>14</xdr:col>
                    <xdr:colOff>85725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5" name="Check Box 124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161925</xdr:rowOff>
                  </from>
                  <to>
                    <xdr:col>14</xdr:col>
                    <xdr:colOff>85725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6" name="Check Box 125">
              <controlPr defaultSize="0" autoFill="0" autoLine="0" autoPict="0">
                <anchor moveWithCells="1">
                  <from>
                    <xdr:col>13</xdr:col>
                    <xdr:colOff>0</xdr:colOff>
                    <xdr:row>32</xdr:row>
                    <xdr:rowOff>161925</xdr:rowOff>
                  </from>
                  <to>
                    <xdr:col>14</xdr:col>
                    <xdr:colOff>85725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7" name="Check Box 126">
              <controlPr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161925</xdr:rowOff>
                  </from>
                  <to>
                    <xdr:col>14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28" name="Check Box 127">
              <controlPr defaultSize="0" autoFill="0" autoLine="0" autoPict="0">
                <anchor moveWithCells="1">
                  <from>
                    <xdr:col>13</xdr:col>
                    <xdr:colOff>0</xdr:colOff>
                    <xdr:row>34</xdr:row>
                    <xdr:rowOff>161925</xdr:rowOff>
                  </from>
                  <to>
                    <xdr:col>14</xdr:col>
                    <xdr:colOff>85725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29" name="Check Box 128">
              <controlPr defaultSize="0" autoFill="0" autoLine="0" autoPict="0">
                <anchor moveWithCells="1">
                  <from>
                    <xdr:col>13</xdr:col>
                    <xdr:colOff>0</xdr:colOff>
                    <xdr:row>35</xdr:row>
                    <xdr:rowOff>161925</xdr:rowOff>
                  </from>
                  <to>
                    <xdr:col>14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30" name="Check Box 129">
              <controlPr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161925</xdr:rowOff>
                  </from>
                  <to>
                    <xdr:col>14</xdr:col>
                    <xdr:colOff>85725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1" name="Check Box 130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161925</xdr:rowOff>
                  </from>
                  <to>
                    <xdr:col>14</xdr:col>
                    <xdr:colOff>85725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2" name="Check Box 131">
              <controlPr defaultSize="0" autoFill="0" autoLine="0" autoPict="0">
                <anchor moveWithCells="1">
                  <from>
                    <xdr:col>13</xdr:col>
                    <xdr:colOff>0</xdr:colOff>
                    <xdr:row>38</xdr:row>
                    <xdr:rowOff>161925</xdr:rowOff>
                  </from>
                  <to>
                    <xdr:col>14</xdr:col>
                    <xdr:colOff>85725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3" name="Check Box 132">
              <controlPr defaultSize="0" autoFill="0" autoLine="0" autoPict="0">
                <anchor moveWithCells="1">
                  <from>
                    <xdr:col>13</xdr:col>
                    <xdr:colOff>0</xdr:colOff>
                    <xdr:row>39</xdr:row>
                    <xdr:rowOff>161925</xdr:rowOff>
                  </from>
                  <to>
                    <xdr:col>14</xdr:col>
                    <xdr:colOff>85725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4" name="Check Box 133">
              <controlPr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161925</xdr:rowOff>
                  </from>
                  <to>
                    <xdr:col>14</xdr:col>
                    <xdr:colOff>85725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5" name="Check Box 134">
              <controlPr defaultSize="0" autoFill="0" autoLine="0" autoPict="0">
                <anchor moveWithCells="1">
                  <from>
                    <xdr:col>13</xdr:col>
                    <xdr:colOff>0</xdr:colOff>
                    <xdr:row>40</xdr:row>
                    <xdr:rowOff>161925</xdr:rowOff>
                  </from>
                  <to>
                    <xdr:col>14</xdr:col>
                    <xdr:colOff>85725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6" name="Check Box 135">
              <controlPr defaultSize="0" autoFill="0" autoLine="0" autoPict="0">
                <anchor moveWithCells="1">
                  <from>
                    <xdr:col>13</xdr:col>
                    <xdr:colOff>0</xdr:colOff>
                    <xdr:row>42</xdr:row>
                    <xdr:rowOff>161925</xdr:rowOff>
                  </from>
                  <to>
                    <xdr:col>14</xdr:col>
                    <xdr:colOff>85725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7" name="Check Box 136">
              <controlPr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161925</xdr:rowOff>
                  </from>
                  <to>
                    <xdr:col>14</xdr:col>
                    <xdr:colOff>85725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38" name="Check Box 137">
              <controlPr defaultSize="0" autoFill="0" autoLine="0" autoPict="0">
                <anchor moveWithCells="1">
                  <from>
                    <xdr:col>13</xdr:col>
                    <xdr:colOff>0</xdr:colOff>
                    <xdr:row>44</xdr:row>
                    <xdr:rowOff>161925</xdr:rowOff>
                  </from>
                  <to>
                    <xdr:col>14</xdr:col>
                    <xdr:colOff>85725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39" name="Check Box 138">
              <controlPr defaultSize="0" autoFill="0" autoLine="0" autoPict="0">
                <anchor moveWithCells="1">
                  <from>
                    <xdr:col>13</xdr:col>
                    <xdr:colOff>0</xdr:colOff>
                    <xdr:row>45</xdr:row>
                    <xdr:rowOff>161925</xdr:rowOff>
                  </from>
                  <to>
                    <xdr:col>14</xdr:col>
                    <xdr:colOff>85725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40" name="Check Box 139">
              <controlPr defaultSize="0" autoFill="0" autoLine="0" autoPict="0">
                <anchor moveWithCells="1">
                  <from>
                    <xdr:col>13</xdr:col>
                    <xdr:colOff>0</xdr:colOff>
                    <xdr:row>46</xdr:row>
                    <xdr:rowOff>161925</xdr:rowOff>
                  </from>
                  <to>
                    <xdr:col>14</xdr:col>
                    <xdr:colOff>85725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1" name="Check Box 140">
              <controlPr defaultSize="0" autoFill="0" autoLine="0" autoPict="0">
                <anchor moveWithCells="1">
                  <from>
                    <xdr:col>13</xdr:col>
                    <xdr:colOff>0</xdr:colOff>
                    <xdr:row>47</xdr:row>
                    <xdr:rowOff>161925</xdr:rowOff>
                  </from>
                  <to>
                    <xdr:col>14</xdr:col>
                    <xdr:colOff>85725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2" name="Check Box 141">
              <controlPr defaultSize="0" autoFill="0" autoLine="0" autoPict="0">
                <anchor moveWithCells="1">
                  <from>
                    <xdr:col>13</xdr:col>
                    <xdr:colOff>0</xdr:colOff>
                    <xdr:row>48</xdr:row>
                    <xdr:rowOff>161925</xdr:rowOff>
                  </from>
                  <to>
                    <xdr:col>14</xdr:col>
                    <xdr:colOff>85725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3" name="Check Box 142">
              <controlPr defaultSize="0" autoFill="0" autoLine="0" autoPict="0">
                <anchor moveWithCells="1">
                  <from>
                    <xdr:col>13</xdr:col>
                    <xdr:colOff>0</xdr:colOff>
                    <xdr:row>49</xdr:row>
                    <xdr:rowOff>161925</xdr:rowOff>
                  </from>
                  <to>
                    <xdr:col>14</xdr:col>
                    <xdr:colOff>85725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4" name="Check Box 143">
              <controlPr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161925</xdr:rowOff>
                  </from>
                  <to>
                    <xdr:col>14</xdr:col>
                    <xdr:colOff>85725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5" name="Check Box 144">
              <controlPr defaultSize="0" autoFill="0" autoLine="0" autoPict="0">
                <anchor moveWithCells="1">
                  <from>
                    <xdr:col>12</xdr:col>
                    <xdr:colOff>600075</xdr:colOff>
                    <xdr:row>51</xdr:row>
                    <xdr:rowOff>161925</xdr:rowOff>
                  </from>
                  <to>
                    <xdr:col>14</xdr:col>
                    <xdr:colOff>76200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6" name="Check Box 145">
              <controlPr defaultSize="0" autoFill="0" autoLine="0" autoPict="0">
                <anchor moveWithCells="1">
                  <from>
                    <xdr:col>13</xdr:col>
                    <xdr:colOff>0</xdr:colOff>
                    <xdr:row>52</xdr:row>
                    <xdr:rowOff>161925</xdr:rowOff>
                  </from>
                  <to>
                    <xdr:col>14</xdr:col>
                    <xdr:colOff>85725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7" name="Check Box 146">
              <controlPr defaultSize="0" autoFill="0" autoLine="0" autoPict="0">
                <anchor moveWithCells="1">
                  <from>
                    <xdr:col>13</xdr:col>
                    <xdr:colOff>0</xdr:colOff>
                    <xdr:row>53</xdr:row>
                    <xdr:rowOff>161925</xdr:rowOff>
                  </from>
                  <to>
                    <xdr:col>14</xdr:col>
                    <xdr:colOff>85725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48" name="Check Box 147">
              <controlPr defaultSize="0" autoFill="0" autoLine="0" autoPict="0">
                <anchor moveWithCells="1">
                  <from>
                    <xdr:col>13</xdr:col>
                    <xdr:colOff>0</xdr:colOff>
                    <xdr:row>54</xdr:row>
                    <xdr:rowOff>152400</xdr:rowOff>
                  </from>
                  <to>
                    <xdr:col>14</xdr:col>
                    <xdr:colOff>85725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49" name="Check Box 148">
              <controlPr defaultSize="0" autoFill="0" autoLine="0" autoPict="0">
                <anchor moveWithCells="1">
                  <from>
                    <xdr:col>13</xdr:col>
                    <xdr:colOff>0</xdr:colOff>
                    <xdr:row>55</xdr:row>
                    <xdr:rowOff>161925</xdr:rowOff>
                  </from>
                  <to>
                    <xdr:col>14</xdr:col>
                    <xdr:colOff>85725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50" name="Check Box 149">
              <controlPr defaultSize="0" autoFill="0" autoLine="0" autoPict="0">
                <anchor moveWithCells="1">
                  <from>
                    <xdr:col>13</xdr:col>
                    <xdr:colOff>0</xdr:colOff>
                    <xdr:row>56</xdr:row>
                    <xdr:rowOff>161925</xdr:rowOff>
                  </from>
                  <to>
                    <xdr:col>14</xdr:col>
                    <xdr:colOff>85725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51" name="Check Box 150">
              <controlPr defaultSize="0" autoFill="0" autoLine="0" autoPict="0">
                <anchor moveWithCells="1">
                  <from>
                    <xdr:col>13</xdr:col>
                    <xdr:colOff>0</xdr:colOff>
                    <xdr:row>57</xdr:row>
                    <xdr:rowOff>161925</xdr:rowOff>
                  </from>
                  <to>
                    <xdr:col>14</xdr:col>
                    <xdr:colOff>85725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52" name="Check Box 151">
              <controlPr defaultSize="0" autoFill="0" autoLine="0" autoPict="0">
                <anchor moveWithCells="1">
                  <from>
                    <xdr:col>13</xdr:col>
                    <xdr:colOff>0</xdr:colOff>
                    <xdr:row>58</xdr:row>
                    <xdr:rowOff>161925</xdr:rowOff>
                  </from>
                  <to>
                    <xdr:col>14</xdr:col>
                    <xdr:colOff>85725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3" name="Check Box 152">
              <controlPr defaultSize="0" autoFill="0" autoLine="0" autoPict="0">
                <anchor moveWithCells="1">
                  <from>
                    <xdr:col>13</xdr:col>
                    <xdr:colOff>0</xdr:colOff>
                    <xdr:row>59</xdr:row>
                    <xdr:rowOff>161925</xdr:rowOff>
                  </from>
                  <to>
                    <xdr:col>14</xdr:col>
                    <xdr:colOff>85725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54" name="Check Box 153">
              <controlPr defaultSize="0" autoFill="0" autoLine="0" autoPict="0">
                <anchor moveWithCells="1">
                  <from>
                    <xdr:col>13</xdr:col>
                    <xdr:colOff>0</xdr:colOff>
                    <xdr:row>60</xdr:row>
                    <xdr:rowOff>161925</xdr:rowOff>
                  </from>
                  <to>
                    <xdr:col>14</xdr:col>
                    <xdr:colOff>85725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5" name="Check Box 154">
              <controlPr defaultSize="0" autoFill="0" autoLine="0" autoPict="0">
                <anchor moveWithCells="1">
                  <from>
                    <xdr:col>13</xdr:col>
                    <xdr:colOff>0</xdr:colOff>
                    <xdr:row>61</xdr:row>
                    <xdr:rowOff>161925</xdr:rowOff>
                  </from>
                  <to>
                    <xdr:col>14</xdr:col>
                    <xdr:colOff>85725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6" name="Check Box 155">
              <controlPr defaultSize="0" autoFill="0" autoLine="0" autoPict="0">
                <anchor moveWithCells="1">
                  <from>
                    <xdr:col>13</xdr:col>
                    <xdr:colOff>0</xdr:colOff>
                    <xdr:row>62</xdr:row>
                    <xdr:rowOff>161925</xdr:rowOff>
                  </from>
                  <to>
                    <xdr:col>14</xdr:col>
                    <xdr:colOff>85725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7" name="Check Box 156">
              <controlPr defaultSize="0" autoFill="0" autoLine="0" autoPict="0">
                <anchor moveWithCells="1">
                  <from>
                    <xdr:col>13</xdr:col>
                    <xdr:colOff>0</xdr:colOff>
                    <xdr:row>63</xdr:row>
                    <xdr:rowOff>161925</xdr:rowOff>
                  </from>
                  <to>
                    <xdr:col>14</xdr:col>
                    <xdr:colOff>85725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58" name="Check Box 157">
              <controlPr defaultSize="0" autoFill="0" autoLine="0" autoPict="0">
                <anchor moveWithCells="1">
                  <from>
                    <xdr:col>13</xdr:col>
                    <xdr:colOff>0</xdr:colOff>
                    <xdr:row>64</xdr:row>
                    <xdr:rowOff>161925</xdr:rowOff>
                  </from>
                  <to>
                    <xdr:col>14</xdr:col>
                    <xdr:colOff>85725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59" name="Check Box 161">
              <controlPr defaultSize="0" autoFill="0" autoLine="0" autoPict="0">
                <anchor moveWithCells="1">
                  <from>
                    <xdr:col>15</xdr:col>
                    <xdr:colOff>600075</xdr:colOff>
                    <xdr:row>27</xdr:row>
                    <xdr:rowOff>161925</xdr:rowOff>
                  </from>
                  <to>
                    <xdr:col>17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60" name="Check Box 162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161925</xdr:rowOff>
                  </from>
                  <to>
                    <xdr:col>17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1" name="Check Box 163">
              <controlPr defaultSize="0" autoFill="0" autoLine="0" autoPict="0">
                <anchor moveWithCells="1">
                  <from>
                    <xdr:col>16</xdr:col>
                    <xdr:colOff>0</xdr:colOff>
                    <xdr:row>29</xdr:row>
                    <xdr:rowOff>161925</xdr:rowOff>
                  </from>
                  <to>
                    <xdr:col>17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62" name="Check Box 164">
              <controlPr defaultSize="0" autoFill="0" autoLine="0" autoPict="0">
                <anchor moveWithCells="1">
                  <from>
                    <xdr:col>16</xdr:col>
                    <xdr:colOff>0</xdr:colOff>
                    <xdr:row>30</xdr:row>
                    <xdr:rowOff>161925</xdr:rowOff>
                  </from>
                  <to>
                    <xdr:col>17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3" name="Check Box 165">
              <controlPr defaultSize="0" autoFill="0" autoLine="0" autoPict="0">
                <anchor moveWithCells="1">
                  <from>
                    <xdr:col>16</xdr:col>
                    <xdr:colOff>0</xdr:colOff>
                    <xdr:row>31</xdr:row>
                    <xdr:rowOff>161925</xdr:rowOff>
                  </from>
                  <to>
                    <xdr:col>17</xdr:col>
                    <xdr:colOff>95250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4" name="Check Box 166">
              <controlPr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161925</xdr:rowOff>
                  </from>
                  <to>
                    <xdr:col>17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65" name="Check Box 167">
              <controlPr defaultSize="0" autoFill="0" autoLine="0" autoPict="0">
                <anchor moveWithCells="1">
                  <from>
                    <xdr:col>16</xdr:col>
                    <xdr:colOff>0</xdr:colOff>
                    <xdr:row>33</xdr:row>
                    <xdr:rowOff>161925</xdr:rowOff>
                  </from>
                  <to>
                    <xdr:col>17</xdr:col>
                    <xdr:colOff>95250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66" name="Check Box 168">
              <controlPr defaultSize="0" autoFill="0" autoLine="0" autoPict="0">
                <anchor moveWithCells="1">
                  <from>
                    <xdr:col>16</xdr:col>
                    <xdr:colOff>0</xdr:colOff>
                    <xdr:row>34</xdr:row>
                    <xdr:rowOff>161925</xdr:rowOff>
                  </from>
                  <to>
                    <xdr:col>17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67" name="Check Box 169">
              <controlPr defaultSize="0" autoFill="0" autoLine="0" autoPict="0">
                <anchor moveWithCells="1">
                  <from>
                    <xdr:col>16</xdr:col>
                    <xdr:colOff>0</xdr:colOff>
                    <xdr:row>35</xdr:row>
                    <xdr:rowOff>152400</xdr:rowOff>
                  </from>
                  <to>
                    <xdr:col>17</xdr:col>
                    <xdr:colOff>95250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68" name="Check Box 170">
              <controlPr defaultSize="0" autoFill="0" autoLine="0" autoPict="0">
                <anchor moveWithCells="1">
                  <from>
                    <xdr:col>16</xdr:col>
                    <xdr:colOff>9525</xdr:colOff>
                    <xdr:row>36</xdr:row>
                    <xdr:rowOff>161925</xdr:rowOff>
                  </from>
                  <to>
                    <xdr:col>17</xdr:col>
                    <xdr:colOff>104775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69" name="Check Box 171">
              <controlPr defaultSize="0" autoFill="0" autoLine="0" autoPict="0">
                <anchor moveWithCells="1">
                  <from>
                    <xdr:col>16</xdr:col>
                    <xdr:colOff>0</xdr:colOff>
                    <xdr:row>39</xdr:row>
                    <xdr:rowOff>171450</xdr:rowOff>
                  </from>
                  <to>
                    <xdr:col>17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70" name="Check Box 172">
              <controlPr defaultSize="0" autoFill="0" autoLine="0" autoPict="0">
                <anchor moveWithCells="1">
                  <from>
                    <xdr:col>15</xdr:col>
                    <xdr:colOff>600075</xdr:colOff>
                    <xdr:row>40</xdr:row>
                    <xdr:rowOff>161925</xdr:rowOff>
                  </from>
                  <to>
                    <xdr:col>17</xdr:col>
                    <xdr:colOff>85725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71" name="Check Box 173">
              <controlPr defaultSize="0" autoFill="0" autoLine="0" autoPict="0">
                <anchor moveWithCells="1">
                  <from>
                    <xdr:col>16</xdr:col>
                    <xdr:colOff>0</xdr:colOff>
                    <xdr:row>41</xdr:row>
                    <xdr:rowOff>161925</xdr:rowOff>
                  </from>
                  <to>
                    <xdr:col>17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72" name="Check Box 174">
              <controlPr defaultSize="0" autoFill="0" autoLine="0" autoPict="0">
                <anchor moveWithCells="1">
                  <from>
                    <xdr:col>16</xdr:col>
                    <xdr:colOff>0</xdr:colOff>
                    <xdr:row>42</xdr:row>
                    <xdr:rowOff>161925</xdr:rowOff>
                  </from>
                  <to>
                    <xdr:col>17</xdr:col>
                    <xdr:colOff>95250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73" name="Check Box 175">
              <controlPr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161925</xdr:rowOff>
                  </from>
                  <to>
                    <xdr:col>17</xdr:col>
                    <xdr:colOff>95250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74" name="Check Box 176">
              <controlPr defaultSize="0" autoFill="0" autoLine="0" autoPict="0">
                <anchor moveWithCells="1">
                  <from>
                    <xdr:col>16</xdr:col>
                    <xdr:colOff>0</xdr:colOff>
                    <xdr:row>44</xdr:row>
                    <xdr:rowOff>161925</xdr:rowOff>
                  </from>
                  <to>
                    <xdr:col>17</xdr:col>
                    <xdr:colOff>95250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75" name="Check Box 177">
              <controlPr defaultSize="0" autoFill="0" autoLine="0" autoPict="0">
                <anchor moveWithCells="1">
                  <from>
                    <xdr:col>16</xdr:col>
                    <xdr:colOff>0</xdr:colOff>
                    <xdr:row>45</xdr:row>
                    <xdr:rowOff>152400</xdr:rowOff>
                  </from>
                  <to>
                    <xdr:col>17</xdr:col>
                    <xdr:colOff>95250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76" name="Check Box 178">
              <controlPr defaultSize="0" autoFill="0" autoLine="0" autoPict="0">
                <anchor moveWithCells="1">
                  <from>
                    <xdr:col>16</xdr:col>
                    <xdr:colOff>0</xdr:colOff>
                    <xdr:row>46</xdr:row>
                    <xdr:rowOff>161925</xdr:rowOff>
                  </from>
                  <to>
                    <xdr:col>17</xdr:col>
                    <xdr:colOff>95250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77" name="Check Box 179">
              <controlPr defaultSize="0" autoFill="0" autoLine="0" autoPict="0">
                <anchor moveWithCells="1">
                  <from>
                    <xdr:col>16</xdr:col>
                    <xdr:colOff>0</xdr:colOff>
                    <xdr:row>47</xdr:row>
                    <xdr:rowOff>161925</xdr:rowOff>
                  </from>
                  <to>
                    <xdr:col>17</xdr:col>
                    <xdr:colOff>95250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78" name="Check Box 180">
              <controlPr defaultSize="0" autoFill="0" autoLine="0" autoPict="0">
                <anchor moveWithCells="1">
                  <from>
                    <xdr:col>16</xdr:col>
                    <xdr:colOff>0</xdr:colOff>
                    <xdr:row>50</xdr:row>
                    <xdr:rowOff>161925</xdr:rowOff>
                  </from>
                  <to>
                    <xdr:col>17</xdr:col>
                    <xdr:colOff>95250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79" name="Check Box 181">
              <controlPr defaultSize="0" autoFill="0" autoLine="0" autoPict="0">
                <anchor moveWithCells="1">
                  <from>
                    <xdr:col>15</xdr:col>
                    <xdr:colOff>600075</xdr:colOff>
                    <xdr:row>51</xdr:row>
                    <xdr:rowOff>161925</xdr:rowOff>
                  </from>
                  <to>
                    <xdr:col>17</xdr:col>
                    <xdr:colOff>85725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80" name="Check Box 182">
              <controlPr defaultSize="0" autoFill="0" autoLine="0" autoPict="0">
                <anchor moveWithCells="1">
                  <from>
                    <xdr:col>16</xdr:col>
                    <xdr:colOff>0</xdr:colOff>
                    <xdr:row>52</xdr:row>
                    <xdr:rowOff>161925</xdr:rowOff>
                  </from>
                  <to>
                    <xdr:col>17</xdr:col>
                    <xdr:colOff>95250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81" name="Check Box 183">
              <controlPr defaultSize="0" autoFill="0" autoLine="0" autoPict="0">
                <anchor moveWithCells="1">
                  <from>
                    <xdr:col>16</xdr:col>
                    <xdr:colOff>0</xdr:colOff>
                    <xdr:row>53</xdr:row>
                    <xdr:rowOff>161925</xdr:rowOff>
                  </from>
                  <to>
                    <xdr:col>17</xdr:col>
                    <xdr:colOff>95250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82" name="Check Box 184">
              <controlPr defaultSize="0" autoFill="0" autoLine="0" autoPict="0">
                <anchor moveWithCells="1">
                  <from>
                    <xdr:col>16</xdr:col>
                    <xdr:colOff>0</xdr:colOff>
                    <xdr:row>54</xdr:row>
                    <xdr:rowOff>161925</xdr:rowOff>
                  </from>
                  <to>
                    <xdr:col>17</xdr:col>
                    <xdr:colOff>95250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83" name="Check Box 185">
              <controlPr defaultSize="0" autoFill="0" autoLine="0" autoPict="0">
                <anchor moveWithCells="1">
                  <from>
                    <xdr:col>16</xdr:col>
                    <xdr:colOff>0</xdr:colOff>
                    <xdr:row>55</xdr:row>
                    <xdr:rowOff>171450</xdr:rowOff>
                  </from>
                  <to>
                    <xdr:col>17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84" name="Check Box 186">
              <controlPr defaultSize="0" autoFill="0" autoLine="0" autoPict="0">
                <anchor moveWithCells="1">
                  <from>
                    <xdr:col>16</xdr:col>
                    <xdr:colOff>0</xdr:colOff>
                    <xdr:row>56</xdr:row>
                    <xdr:rowOff>161925</xdr:rowOff>
                  </from>
                  <to>
                    <xdr:col>17</xdr:col>
                    <xdr:colOff>95250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85" name="Check Box 187">
              <controlPr defaultSize="0" autoFill="0" autoLine="0" autoPict="0">
                <anchor moveWithCells="1">
                  <from>
                    <xdr:col>16</xdr:col>
                    <xdr:colOff>0</xdr:colOff>
                    <xdr:row>57</xdr:row>
                    <xdr:rowOff>161925</xdr:rowOff>
                  </from>
                  <to>
                    <xdr:col>17</xdr:col>
                    <xdr:colOff>95250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86" name="Check Box 188">
              <controlPr defaultSize="0" autoFill="0" autoLine="0" autoPict="0">
                <anchor moveWithCells="1">
                  <from>
                    <xdr:col>15</xdr:col>
                    <xdr:colOff>590550</xdr:colOff>
                    <xdr:row>58</xdr:row>
                    <xdr:rowOff>161925</xdr:rowOff>
                  </from>
                  <to>
                    <xdr:col>17</xdr:col>
                    <xdr:colOff>76200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87" name="Check Box 189">
              <controlPr defaultSize="0" autoFill="0" autoLine="0" autoPict="0">
                <anchor moveWithCells="1">
                  <from>
                    <xdr:col>16</xdr:col>
                    <xdr:colOff>0</xdr:colOff>
                    <xdr:row>59</xdr:row>
                    <xdr:rowOff>161925</xdr:rowOff>
                  </from>
                  <to>
                    <xdr:col>17</xdr:col>
                    <xdr:colOff>95250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88" name="Check Box 190">
              <controlPr defaultSize="0" autoFill="0" autoLine="0" autoPict="0">
                <anchor moveWithCells="1">
                  <from>
                    <xdr:col>13</xdr:col>
                    <xdr:colOff>0</xdr:colOff>
                    <xdr:row>42</xdr:row>
                    <xdr:rowOff>161925</xdr:rowOff>
                  </from>
                  <to>
                    <xdr:col>14</xdr:col>
                    <xdr:colOff>85725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89" name="Check Box 191">
              <controlPr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161925</xdr:rowOff>
                  </from>
                  <to>
                    <xdr:col>14</xdr:col>
                    <xdr:colOff>85725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90" name="Check Box 192">
              <controlPr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161925</xdr:rowOff>
                  </from>
                  <to>
                    <xdr:col>14</xdr:col>
                    <xdr:colOff>85725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91" name="Check Box 193">
              <controlPr defaultSize="0" autoFill="0" autoLine="0" autoPict="0">
                <anchor moveWithCells="1">
                  <from>
                    <xdr:col>13</xdr:col>
                    <xdr:colOff>0</xdr:colOff>
                    <xdr:row>42</xdr:row>
                    <xdr:rowOff>161925</xdr:rowOff>
                  </from>
                  <to>
                    <xdr:col>14</xdr:col>
                    <xdr:colOff>85725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92" name="Check Box 194">
              <controlPr defaultSize="0" autoFill="0" autoLine="0" autoPict="0">
                <anchor moveWithCells="1">
                  <from>
                    <xdr:col>13</xdr:col>
                    <xdr:colOff>0</xdr:colOff>
                    <xdr:row>44</xdr:row>
                    <xdr:rowOff>161925</xdr:rowOff>
                  </from>
                  <to>
                    <xdr:col>14</xdr:col>
                    <xdr:colOff>85725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93" name="Check Box 195">
              <controlPr defaultSize="0" autoFill="0" autoLine="0" autoPict="0">
                <anchor moveWithCells="1">
                  <from>
                    <xdr:col>13</xdr:col>
                    <xdr:colOff>0</xdr:colOff>
                    <xdr:row>44</xdr:row>
                    <xdr:rowOff>161925</xdr:rowOff>
                  </from>
                  <to>
                    <xdr:col>14</xdr:col>
                    <xdr:colOff>85725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94" name="Check Box 196">
              <controlPr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161925</xdr:rowOff>
                  </from>
                  <to>
                    <xdr:col>14</xdr:col>
                    <xdr:colOff>85725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95" name="Check Box 197">
              <controlPr defaultSize="0" autoFill="0" autoLine="0" autoPict="0">
                <anchor moveWithCells="1">
                  <from>
                    <xdr:col>13</xdr:col>
                    <xdr:colOff>0</xdr:colOff>
                    <xdr:row>45</xdr:row>
                    <xdr:rowOff>161925</xdr:rowOff>
                  </from>
                  <to>
                    <xdr:col>14</xdr:col>
                    <xdr:colOff>85725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96" name="Check Box 198">
              <controlPr defaultSize="0" autoFill="0" autoLine="0" autoPict="0">
                <anchor moveWithCells="1">
                  <from>
                    <xdr:col>13</xdr:col>
                    <xdr:colOff>0</xdr:colOff>
                    <xdr:row>44</xdr:row>
                    <xdr:rowOff>161925</xdr:rowOff>
                  </from>
                  <to>
                    <xdr:col>14</xdr:col>
                    <xdr:colOff>85725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97" name="Check Box 199">
              <controlPr defaultSize="0" autoFill="0" autoLine="0" autoPict="0">
                <anchor moveWithCells="1">
                  <from>
                    <xdr:col>13</xdr:col>
                    <xdr:colOff>0</xdr:colOff>
                    <xdr:row>46</xdr:row>
                    <xdr:rowOff>161925</xdr:rowOff>
                  </from>
                  <to>
                    <xdr:col>14</xdr:col>
                    <xdr:colOff>85725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98" name="Check Box 200">
              <controlPr defaultSize="0" autoFill="0" autoLine="0" autoPict="0">
                <anchor moveWithCells="1">
                  <from>
                    <xdr:col>13</xdr:col>
                    <xdr:colOff>0</xdr:colOff>
                    <xdr:row>46</xdr:row>
                    <xdr:rowOff>161925</xdr:rowOff>
                  </from>
                  <to>
                    <xdr:col>14</xdr:col>
                    <xdr:colOff>85725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99" name="Check Box 201">
              <controlPr defaultSize="0" autoFill="0" autoLine="0" autoPict="0">
                <anchor moveWithCells="1">
                  <from>
                    <xdr:col>13</xdr:col>
                    <xdr:colOff>0</xdr:colOff>
                    <xdr:row>45</xdr:row>
                    <xdr:rowOff>161925</xdr:rowOff>
                  </from>
                  <to>
                    <xdr:col>14</xdr:col>
                    <xdr:colOff>85725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200" name="Check Box 202">
              <controlPr defaultSize="0" autoFill="0" autoLine="0" autoPict="0">
                <anchor moveWithCells="1">
                  <from>
                    <xdr:col>13</xdr:col>
                    <xdr:colOff>0</xdr:colOff>
                    <xdr:row>47</xdr:row>
                    <xdr:rowOff>161925</xdr:rowOff>
                  </from>
                  <to>
                    <xdr:col>14</xdr:col>
                    <xdr:colOff>85725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201" name="Check Box 203">
              <controlPr defaultSize="0" autoFill="0" autoLine="0" autoPict="0">
                <anchor moveWithCells="1">
                  <from>
                    <xdr:col>13</xdr:col>
                    <xdr:colOff>0</xdr:colOff>
                    <xdr:row>46</xdr:row>
                    <xdr:rowOff>161925</xdr:rowOff>
                  </from>
                  <to>
                    <xdr:col>14</xdr:col>
                    <xdr:colOff>85725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202" name="Check Box 204">
              <controlPr defaultSize="0" autoFill="0" autoLine="0" autoPict="0">
                <anchor moveWithCells="1">
                  <from>
                    <xdr:col>13</xdr:col>
                    <xdr:colOff>0</xdr:colOff>
                    <xdr:row>48</xdr:row>
                    <xdr:rowOff>161925</xdr:rowOff>
                  </from>
                  <to>
                    <xdr:col>14</xdr:col>
                    <xdr:colOff>85725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203" name="Check Box 205">
              <controlPr defaultSize="0" autoFill="0" autoLine="0" autoPict="0">
                <anchor moveWithCells="1">
                  <from>
                    <xdr:col>13</xdr:col>
                    <xdr:colOff>0</xdr:colOff>
                    <xdr:row>48</xdr:row>
                    <xdr:rowOff>161925</xdr:rowOff>
                  </from>
                  <to>
                    <xdr:col>14</xdr:col>
                    <xdr:colOff>85725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204" name="Check Box 206">
              <controlPr defaultSize="0" autoFill="0" autoLine="0" autoPict="0">
                <anchor moveWithCells="1">
                  <from>
                    <xdr:col>13</xdr:col>
                    <xdr:colOff>0</xdr:colOff>
                    <xdr:row>47</xdr:row>
                    <xdr:rowOff>161925</xdr:rowOff>
                  </from>
                  <to>
                    <xdr:col>14</xdr:col>
                    <xdr:colOff>85725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205" name="Check Box 207">
              <controlPr defaultSize="0" autoFill="0" autoLine="0" autoPict="0">
                <anchor moveWithCells="1">
                  <from>
                    <xdr:col>13</xdr:col>
                    <xdr:colOff>0</xdr:colOff>
                    <xdr:row>49</xdr:row>
                    <xdr:rowOff>161925</xdr:rowOff>
                  </from>
                  <to>
                    <xdr:col>14</xdr:col>
                    <xdr:colOff>85725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206" name="Check Box 208">
              <controlPr defaultSize="0" autoFill="0" autoLine="0" autoPict="0">
                <anchor moveWithCells="1">
                  <from>
                    <xdr:col>13</xdr:col>
                    <xdr:colOff>0</xdr:colOff>
                    <xdr:row>48</xdr:row>
                    <xdr:rowOff>161925</xdr:rowOff>
                  </from>
                  <to>
                    <xdr:col>14</xdr:col>
                    <xdr:colOff>85725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207" name="Check Box 209">
              <controlPr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161925</xdr:rowOff>
                  </from>
                  <to>
                    <xdr:col>14</xdr:col>
                    <xdr:colOff>85725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208" name="Check Box 210">
              <controlPr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161925</xdr:rowOff>
                  </from>
                  <to>
                    <xdr:col>14</xdr:col>
                    <xdr:colOff>85725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09" name="Check Box 211">
              <controlPr defaultSize="0" autoFill="0" autoLine="0" autoPict="0">
                <anchor moveWithCells="1">
                  <from>
                    <xdr:col>13</xdr:col>
                    <xdr:colOff>0</xdr:colOff>
                    <xdr:row>49</xdr:row>
                    <xdr:rowOff>161925</xdr:rowOff>
                  </from>
                  <to>
                    <xdr:col>14</xdr:col>
                    <xdr:colOff>85725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210" name="Check Box 212">
              <controlPr defaultSize="0" autoFill="0" autoLine="0" autoPict="0">
                <anchor moveWithCells="1">
                  <from>
                    <xdr:col>13</xdr:col>
                    <xdr:colOff>0</xdr:colOff>
                    <xdr:row>51</xdr:row>
                    <xdr:rowOff>161925</xdr:rowOff>
                  </from>
                  <to>
                    <xdr:col>14</xdr:col>
                    <xdr:colOff>85725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211" name="Check Box 213">
              <controlPr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161925</xdr:rowOff>
                  </from>
                  <to>
                    <xdr:col>14</xdr:col>
                    <xdr:colOff>85725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12" name="Check Box 214">
              <controlPr defaultSize="0" autoFill="0" autoLine="0" autoPict="0">
                <anchor moveWithCells="1">
                  <from>
                    <xdr:col>13</xdr:col>
                    <xdr:colOff>0</xdr:colOff>
                    <xdr:row>52</xdr:row>
                    <xdr:rowOff>161925</xdr:rowOff>
                  </from>
                  <to>
                    <xdr:col>14</xdr:col>
                    <xdr:colOff>85725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13" name="Check Box 215">
              <controlPr defaultSize="0" autoFill="0" autoLine="0" autoPict="0">
                <anchor moveWithCells="1">
                  <from>
                    <xdr:col>13</xdr:col>
                    <xdr:colOff>0</xdr:colOff>
                    <xdr:row>52</xdr:row>
                    <xdr:rowOff>161925</xdr:rowOff>
                  </from>
                  <to>
                    <xdr:col>14</xdr:col>
                    <xdr:colOff>85725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14" name="Check Box 216">
              <controlPr defaultSize="0" autoFill="0" autoLine="0" autoPict="0">
                <anchor moveWithCells="1">
                  <from>
                    <xdr:col>13</xdr:col>
                    <xdr:colOff>0</xdr:colOff>
                    <xdr:row>51</xdr:row>
                    <xdr:rowOff>161925</xdr:rowOff>
                  </from>
                  <to>
                    <xdr:col>14</xdr:col>
                    <xdr:colOff>85725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15" name="Check Box 217">
              <controlPr defaultSize="0" autoFill="0" autoLine="0" autoPict="0">
                <anchor moveWithCells="1">
                  <from>
                    <xdr:col>13</xdr:col>
                    <xdr:colOff>0</xdr:colOff>
                    <xdr:row>53</xdr:row>
                    <xdr:rowOff>161925</xdr:rowOff>
                  </from>
                  <to>
                    <xdr:col>14</xdr:col>
                    <xdr:colOff>85725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16" name="Check Box 218">
              <controlPr defaultSize="0" autoFill="0" autoLine="0" autoPict="0">
                <anchor moveWithCells="1">
                  <from>
                    <xdr:col>13</xdr:col>
                    <xdr:colOff>0</xdr:colOff>
                    <xdr:row>52</xdr:row>
                    <xdr:rowOff>161925</xdr:rowOff>
                  </from>
                  <to>
                    <xdr:col>14</xdr:col>
                    <xdr:colOff>85725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217" name="Check Box 219">
              <controlPr defaultSize="0" autoFill="0" autoLine="0" autoPict="0">
                <anchor moveWithCells="1">
                  <from>
                    <xdr:col>13</xdr:col>
                    <xdr:colOff>0</xdr:colOff>
                    <xdr:row>54</xdr:row>
                    <xdr:rowOff>161925</xdr:rowOff>
                  </from>
                  <to>
                    <xdr:col>14</xdr:col>
                    <xdr:colOff>85725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218" name="Check Box 220">
              <controlPr defaultSize="0" autoFill="0" autoLine="0" autoPict="0">
                <anchor moveWithCells="1">
                  <from>
                    <xdr:col>13</xdr:col>
                    <xdr:colOff>0</xdr:colOff>
                    <xdr:row>54</xdr:row>
                    <xdr:rowOff>161925</xdr:rowOff>
                  </from>
                  <to>
                    <xdr:col>14</xdr:col>
                    <xdr:colOff>85725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219" name="Check Box 221">
              <controlPr defaultSize="0" autoFill="0" autoLine="0" autoPict="0">
                <anchor moveWithCells="1">
                  <from>
                    <xdr:col>13</xdr:col>
                    <xdr:colOff>0</xdr:colOff>
                    <xdr:row>53</xdr:row>
                    <xdr:rowOff>161925</xdr:rowOff>
                  </from>
                  <to>
                    <xdr:col>14</xdr:col>
                    <xdr:colOff>85725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220" name="Check Box 222">
              <controlPr defaultSize="0" autoFill="0" autoLine="0" autoPict="0">
                <anchor moveWithCells="1">
                  <from>
                    <xdr:col>13</xdr:col>
                    <xdr:colOff>0</xdr:colOff>
                    <xdr:row>55</xdr:row>
                    <xdr:rowOff>161925</xdr:rowOff>
                  </from>
                  <to>
                    <xdr:col>14</xdr:col>
                    <xdr:colOff>85725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21" name="Check Box 223">
              <controlPr defaultSize="0" autoFill="0" autoLine="0" autoPict="0">
                <anchor moveWithCells="1">
                  <from>
                    <xdr:col>13</xdr:col>
                    <xdr:colOff>0</xdr:colOff>
                    <xdr:row>54</xdr:row>
                    <xdr:rowOff>161925</xdr:rowOff>
                  </from>
                  <to>
                    <xdr:col>14</xdr:col>
                    <xdr:colOff>85725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222" name="Check Box 224">
              <controlPr defaultSize="0" autoFill="0" autoLine="0" autoPict="0">
                <anchor moveWithCells="1">
                  <from>
                    <xdr:col>13</xdr:col>
                    <xdr:colOff>0</xdr:colOff>
                    <xdr:row>56</xdr:row>
                    <xdr:rowOff>161925</xdr:rowOff>
                  </from>
                  <to>
                    <xdr:col>14</xdr:col>
                    <xdr:colOff>85725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223" name="Check Box 225">
              <controlPr defaultSize="0" autoFill="0" autoLine="0" autoPict="0">
                <anchor moveWithCells="1">
                  <from>
                    <xdr:col>13</xdr:col>
                    <xdr:colOff>0</xdr:colOff>
                    <xdr:row>56</xdr:row>
                    <xdr:rowOff>161925</xdr:rowOff>
                  </from>
                  <to>
                    <xdr:col>14</xdr:col>
                    <xdr:colOff>85725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224" name="Check Box 226">
              <controlPr defaultSize="0" autoFill="0" autoLine="0" autoPict="0">
                <anchor moveWithCells="1">
                  <from>
                    <xdr:col>13</xdr:col>
                    <xdr:colOff>0</xdr:colOff>
                    <xdr:row>55</xdr:row>
                    <xdr:rowOff>161925</xdr:rowOff>
                  </from>
                  <to>
                    <xdr:col>14</xdr:col>
                    <xdr:colOff>85725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225" name="Check Box 227">
              <controlPr defaultSize="0" autoFill="0" autoLine="0" autoPict="0">
                <anchor moveWithCells="1">
                  <from>
                    <xdr:col>13</xdr:col>
                    <xdr:colOff>0</xdr:colOff>
                    <xdr:row>57</xdr:row>
                    <xdr:rowOff>161925</xdr:rowOff>
                  </from>
                  <to>
                    <xdr:col>14</xdr:col>
                    <xdr:colOff>85725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226" name="Check Box 228">
              <controlPr defaultSize="0" autoFill="0" autoLine="0" autoPict="0">
                <anchor moveWithCells="1">
                  <from>
                    <xdr:col>13</xdr:col>
                    <xdr:colOff>0</xdr:colOff>
                    <xdr:row>56</xdr:row>
                    <xdr:rowOff>161925</xdr:rowOff>
                  </from>
                  <to>
                    <xdr:col>14</xdr:col>
                    <xdr:colOff>85725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227" name="Check Box 229">
              <controlPr defaultSize="0" autoFill="0" autoLine="0" autoPict="0">
                <anchor moveWithCells="1">
                  <from>
                    <xdr:col>13</xdr:col>
                    <xdr:colOff>0</xdr:colOff>
                    <xdr:row>58</xdr:row>
                    <xdr:rowOff>161925</xdr:rowOff>
                  </from>
                  <to>
                    <xdr:col>14</xdr:col>
                    <xdr:colOff>85725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228" name="Check Box 230">
              <controlPr defaultSize="0" autoFill="0" autoLine="0" autoPict="0">
                <anchor moveWithCells="1">
                  <from>
                    <xdr:col>13</xdr:col>
                    <xdr:colOff>0</xdr:colOff>
                    <xdr:row>58</xdr:row>
                    <xdr:rowOff>161925</xdr:rowOff>
                  </from>
                  <to>
                    <xdr:col>14</xdr:col>
                    <xdr:colOff>85725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229" name="Check Box 231">
              <controlPr defaultSize="0" autoFill="0" autoLine="0" autoPict="0">
                <anchor moveWithCells="1">
                  <from>
                    <xdr:col>13</xdr:col>
                    <xdr:colOff>0</xdr:colOff>
                    <xdr:row>57</xdr:row>
                    <xdr:rowOff>161925</xdr:rowOff>
                  </from>
                  <to>
                    <xdr:col>14</xdr:col>
                    <xdr:colOff>85725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230" name="Check Box 232">
              <controlPr defaultSize="0" autoFill="0" autoLine="0" autoPict="0">
                <anchor moveWithCells="1">
                  <from>
                    <xdr:col>13</xdr:col>
                    <xdr:colOff>0</xdr:colOff>
                    <xdr:row>59</xdr:row>
                    <xdr:rowOff>161925</xdr:rowOff>
                  </from>
                  <to>
                    <xdr:col>14</xdr:col>
                    <xdr:colOff>85725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231" name="Check Box 233">
              <controlPr defaultSize="0" autoFill="0" autoLine="0" autoPict="0">
                <anchor moveWithCells="1">
                  <from>
                    <xdr:col>13</xdr:col>
                    <xdr:colOff>0</xdr:colOff>
                    <xdr:row>58</xdr:row>
                    <xdr:rowOff>161925</xdr:rowOff>
                  </from>
                  <to>
                    <xdr:col>14</xdr:col>
                    <xdr:colOff>85725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32" name="Check Box 234">
              <controlPr defaultSize="0" autoFill="0" autoLine="0" autoPict="0">
                <anchor moveWithCells="1">
                  <from>
                    <xdr:col>13</xdr:col>
                    <xdr:colOff>0</xdr:colOff>
                    <xdr:row>60</xdr:row>
                    <xdr:rowOff>161925</xdr:rowOff>
                  </from>
                  <to>
                    <xdr:col>14</xdr:col>
                    <xdr:colOff>85725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33" name="Check Box 235">
              <controlPr defaultSize="0" autoFill="0" autoLine="0" autoPict="0">
                <anchor moveWithCells="1">
                  <from>
                    <xdr:col>13</xdr:col>
                    <xdr:colOff>0</xdr:colOff>
                    <xdr:row>60</xdr:row>
                    <xdr:rowOff>161925</xdr:rowOff>
                  </from>
                  <to>
                    <xdr:col>14</xdr:col>
                    <xdr:colOff>85725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34" name="Check Box 236">
              <controlPr defaultSize="0" autoFill="0" autoLine="0" autoPict="0">
                <anchor moveWithCells="1">
                  <from>
                    <xdr:col>13</xdr:col>
                    <xdr:colOff>0</xdr:colOff>
                    <xdr:row>59</xdr:row>
                    <xdr:rowOff>161925</xdr:rowOff>
                  </from>
                  <to>
                    <xdr:col>14</xdr:col>
                    <xdr:colOff>85725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35" name="Check Box 237">
              <controlPr defaultSize="0" autoFill="0" autoLine="0" autoPict="0">
                <anchor moveWithCells="1">
                  <from>
                    <xdr:col>13</xdr:col>
                    <xdr:colOff>0</xdr:colOff>
                    <xdr:row>61</xdr:row>
                    <xdr:rowOff>161925</xdr:rowOff>
                  </from>
                  <to>
                    <xdr:col>14</xdr:col>
                    <xdr:colOff>85725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36" name="Check Box 238">
              <controlPr defaultSize="0" autoFill="0" autoLine="0" autoPict="0">
                <anchor moveWithCells="1">
                  <from>
                    <xdr:col>13</xdr:col>
                    <xdr:colOff>0</xdr:colOff>
                    <xdr:row>60</xdr:row>
                    <xdr:rowOff>161925</xdr:rowOff>
                  </from>
                  <to>
                    <xdr:col>14</xdr:col>
                    <xdr:colOff>85725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37" name="Check Box 239">
              <controlPr defaultSize="0" autoFill="0" autoLine="0" autoPict="0">
                <anchor moveWithCells="1">
                  <from>
                    <xdr:col>13</xdr:col>
                    <xdr:colOff>0</xdr:colOff>
                    <xdr:row>62</xdr:row>
                    <xdr:rowOff>161925</xdr:rowOff>
                  </from>
                  <to>
                    <xdr:col>14</xdr:col>
                    <xdr:colOff>85725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38" name="Check Box 240">
              <controlPr defaultSize="0" autoFill="0" autoLine="0" autoPict="0">
                <anchor moveWithCells="1">
                  <from>
                    <xdr:col>13</xdr:col>
                    <xdr:colOff>0</xdr:colOff>
                    <xdr:row>62</xdr:row>
                    <xdr:rowOff>161925</xdr:rowOff>
                  </from>
                  <to>
                    <xdr:col>14</xdr:col>
                    <xdr:colOff>85725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39" name="Check Box 241">
              <controlPr defaultSize="0" autoFill="0" autoLine="0" autoPict="0">
                <anchor moveWithCells="1">
                  <from>
                    <xdr:col>13</xdr:col>
                    <xdr:colOff>0</xdr:colOff>
                    <xdr:row>61</xdr:row>
                    <xdr:rowOff>161925</xdr:rowOff>
                  </from>
                  <to>
                    <xdr:col>14</xdr:col>
                    <xdr:colOff>85725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40" name="Check Box 242">
              <controlPr defaultSize="0" autoFill="0" autoLine="0" autoPict="0">
                <anchor moveWithCells="1">
                  <from>
                    <xdr:col>13</xdr:col>
                    <xdr:colOff>0</xdr:colOff>
                    <xdr:row>63</xdr:row>
                    <xdr:rowOff>161925</xdr:rowOff>
                  </from>
                  <to>
                    <xdr:col>14</xdr:col>
                    <xdr:colOff>85725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41" name="Check Box 243">
              <controlPr defaultSize="0" autoFill="0" autoLine="0" autoPict="0">
                <anchor moveWithCells="1">
                  <from>
                    <xdr:col>13</xdr:col>
                    <xdr:colOff>0</xdr:colOff>
                    <xdr:row>62</xdr:row>
                    <xdr:rowOff>161925</xdr:rowOff>
                  </from>
                  <to>
                    <xdr:col>14</xdr:col>
                    <xdr:colOff>85725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42" name="Check Box 244">
              <controlPr defaultSize="0" autoFill="0" autoLine="0" autoPict="0">
                <anchor moveWithCells="1">
                  <from>
                    <xdr:col>13</xdr:col>
                    <xdr:colOff>0</xdr:colOff>
                    <xdr:row>64</xdr:row>
                    <xdr:rowOff>161925</xdr:rowOff>
                  </from>
                  <to>
                    <xdr:col>14</xdr:col>
                    <xdr:colOff>85725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43" name="Check Box 245">
              <controlPr defaultSize="0" autoFill="0" autoLine="0" autoPict="0">
                <anchor moveWithCells="1">
                  <from>
                    <xdr:col>13</xdr:col>
                    <xdr:colOff>0</xdr:colOff>
                    <xdr:row>64</xdr:row>
                    <xdr:rowOff>161925</xdr:rowOff>
                  </from>
                  <to>
                    <xdr:col>14</xdr:col>
                    <xdr:colOff>85725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44" name="Check Box 246">
              <controlPr defaultSize="0" autoFill="0" autoLine="0" autoPict="0">
                <anchor moveWithCells="1">
                  <from>
                    <xdr:col>13</xdr:col>
                    <xdr:colOff>0</xdr:colOff>
                    <xdr:row>63</xdr:row>
                    <xdr:rowOff>161925</xdr:rowOff>
                  </from>
                  <to>
                    <xdr:col>14</xdr:col>
                    <xdr:colOff>85725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45" name="Check Box 248">
              <controlPr defaultSize="0" autoFill="0" autoLine="0" autoPict="0">
                <anchor moveWithCells="1">
                  <from>
                    <xdr:col>13</xdr:col>
                    <xdr:colOff>0</xdr:colOff>
                    <xdr:row>64</xdr:row>
                    <xdr:rowOff>161925</xdr:rowOff>
                  </from>
                  <to>
                    <xdr:col>14</xdr:col>
                    <xdr:colOff>85725</xdr:colOff>
                    <xdr:row>66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5" x14ac:dyDescent="0.25"/>
  <cols>
    <col min="1" max="1" width="128" customWidth="1"/>
  </cols>
  <sheetData>
    <row r="1" spans="1:1" ht="150" customHeight="1" x14ac:dyDescent="0.25">
      <c r="A1" s="8" t="str">
        <f ca="1">Program!L78</f>
        <v>calcium iodide</v>
      </c>
    </row>
    <row r="3" spans="1:1" ht="21" x14ac:dyDescent="0.35">
      <c r="A3" s="7" t="s">
        <v>339</v>
      </c>
    </row>
  </sheetData>
  <sheetProtection password="E13D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2" sqref="A2"/>
    </sheetView>
  </sheetViews>
  <sheetFormatPr defaultRowHeight="15" x14ac:dyDescent="0.25"/>
  <cols>
    <col min="1" max="1" width="128" customWidth="1"/>
  </cols>
  <sheetData>
    <row r="1" spans="1:2" ht="92.25" x14ac:dyDescent="0.25">
      <c r="A1" s="8" t="str">
        <f ca="1">Program!M78</f>
        <v>CaI₂</v>
      </c>
      <c r="B1" s="8"/>
    </row>
    <row r="2" spans="1:2" ht="21" x14ac:dyDescent="0.35">
      <c r="B2" s="7"/>
    </row>
    <row r="3" spans="1:2" ht="21" x14ac:dyDescent="0.35">
      <c r="A3" s="7" t="s">
        <v>339</v>
      </c>
    </row>
  </sheetData>
  <sheetProtection password="E13D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85" zoomScaleNormal="85" workbookViewId="0">
      <selection activeCell="D1" sqref="D1"/>
    </sheetView>
  </sheetViews>
  <sheetFormatPr defaultRowHeight="15.75" x14ac:dyDescent="0.25"/>
  <cols>
    <col min="1" max="1" width="9.140625" style="9"/>
    <col min="2" max="2" width="2.28515625" style="10" customWidth="1"/>
    <col min="3" max="3" width="31.28515625" style="10" customWidth="1"/>
    <col min="4" max="4" width="6" style="10" customWidth="1"/>
    <col min="5" max="5" width="19" style="12" customWidth="1"/>
    <col min="6" max="257" width="9.140625" style="10"/>
    <col min="258" max="258" width="2.28515625" style="10" customWidth="1"/>
    <col min="259" max="259" width="31.28515625" style="10" customWidth="1"/>
    <col min="260" max="260" width="6" style="10" customWidth="1"/>
    <col min="261" max="261" width="19" style="10" customWidth="1"/>
    <col min="262" max="513" width="9.140625" style="10"/>
    <col min="514" max="514" width="2.28515625" style="10" customWidth="1"/>
    <col min="515" max="515" width="31.28515625" style="10" customWidth="1"/>
    <col min="516" max="516" width="6" style="10" customWidth="1"/>
    <col min="517" max="517" width="19" style="10" customWidth="1"/>
    <col min="518" max="769" width="9.140625" style="10"/>
    <col min="770" max="770" width="2.28515625" style="10" customWidth="1"/>
    <col min="771" max="771" width="31.28515625" style="10" customWidth="1"/>
    <col min="772" max="772" width="6" style="10" customWidth="1"/>
    <col min="773" max="773" width="19" style="10" customWidth="1"/>
    <col min="774" max="1025" width="9.140625" style="10"/>
    <col min="1026" max="1026" width="2.28515625" style="10" customWidth="1"/>
    <col min="1027" max="1027" width="31.28515625" style="10" customWidth="1"/>
    <col min="1028" max="1028" width="6" style="10" customWidth="1"/>
    <col min="1029" max="1029" width="19" style="10" customWidth="1"/>
    <col min="1030" max="1281" width="9.140625" style="10"/>
    <col min="1282" max="1282" width="2.28515625" style="10" customWidth="1"/>
    <col min="1283" max="1283" width="31.28515625" style="10" customWidth="1"/>
    <col min="1284" max="1284" width="6" style="10" customWidth="1"/>
    <col min="1285" max="1285" width="19" style="10" customWidth="1"/>
    <col min="1286" max="1537" width="9.140625" style="10"/>
    <col min="1538" max="1538" width="2.28515625" style="10" customWidth="1"/>
    <col min="1539" max="1539" width="31.28515625" style="10" customWidth="1"/>
    <col min="1540" max="1540" width="6" style="10" customWidth="1"/>
    <col min="1541" max="1541" width="19" style="10" customWidth="1"/>
    <col min="1542" max="1793" width="9.140625" style="10"/>
    <col min="1794" max="1794" width="2.28515625" style="10" customWidth="1"/>
    <col min="1795" max="1795" width="31.28515625" style="10" customWidth="1"/>
    <col min="1796" max="1796" width="6" style="10" customWidth="1"/>
    <col min="1797" max="1797" width="19" style="10" customWidth="1"/>
    <col min="1798" max="2049" width="9.140625" style="10"/>
    <col min="2050" max="2050" width="2.28515625" style="10" customWidth="1"/>
    <col min="2051" max="2051" width="31.28515625" style="10" customWidth="1"/>
    <col min="2052" max="2052" width="6" style="10" customWidth="1"/>
    <col min="2053" max="2053" width="19" style="10" customWidth="1"/>
    <col min="2054" max="2305" width="9.140625" style="10"/>
    <col min="2306" max="2306" width="2.28515625" style="10" customWidth="1"/>
    <col min="2307" max="2307" width="31.28515625" style="10" customWidth="1"/>
    <col min="2308" max="2308" width="6" style="10" customWidth="1"/>
    <col min="2309" max="2309" width="19" style="10" customWidth="1"/>
    <col min="2310" max="2561" width="9.140625" style="10"/>
    <col min="2562" max="2562" width="2.28515625" style="10" customWidth="1"/>
    <col min="2563" max="2563" width="31.28515625" style="10" customWidth="1"/>
    <col min="2564" max="2564" width="6" style="10" customWidth="1"/>
    <col min="2565" max="2565" width="19" style="10" customWidth="1"/>
    <col min="2566" max="2817" width="9.140625" style="10"/>
    <col min="2818" max="2818" width="2.28515625" style="10" customWidth="1"/>
    <col min="2819" max="2819" width="31.28515625" style="10" customWidth="1"/>
    <col min="2820" max="2820" width="6" style="10" customWidth="1"/>
    <col min="2821" max="2821" width="19" style="10" customWidth="1"/>
    <col min="2822" max="3073" width="9.140625" style="10"/>
    <col min="3074" max="3074" width="2.28515625" style="10" customWidth="1"/>
    <col min="3075" max="3075" width="31.28515625" style="10" customWidth="1"/>
    <col min="3076" max="3076" width="6" style="10" customWidth="1"/>
    <col min="3077" max="3077" width="19" style="10" customWidth="1"/>
    <col min="3078" max="3329" width="9.140625" style="10"/>
    <col min="3330" max="3330" width="2.28515625" style="10" customWidth="1"/>
    <col min="3331" max="3331" width="31.28515625" style="10" customWidth="1"/>
    <col min="3332" max="3332" width="6" style="10" customWidth="1"/>
    <col min="3333" max="3333" width="19" style="10" customWidth="1"/>
    <col min="3334" max="3585" width="9.140625" style="10"/>
    <col min="3586" max="3586" width="2.28515625" style="10" customWidth="1"/>
    <col min="3587" max="3587" width="31.28515625" style="10" customWidth="1"/>
    <col min="3588" max="3588" width="6" style="10" customWidth="1"/>
    <col min="3589" max="3589" width="19" style="10" customWidth="1"/>
    <col min="3590" max="3841" width="9.140625" style="10"/>
    <col min="3842" max="3842" width="2.28515625" style="10" customWidth="1"/>
    <col min="3843" max="3843" width="31.28515625" style="10" customWidth="1"/>
    <col min="3844" max="3844" width="6" style="10" customWidth="1"/>
    <col min="3845" max="3845" width="19" style="10" customWidth="1"/>
    <col min="3846" max="4097" width="9.140625" style="10"/>
    <col min="4098" max="4098" width="2.28515625" style="10" customWidth="1"/>
    <col min="4099" max="4099" width="31.28515625" style="10" customWidth="1"/>
    <col min="4100" max="4100" width="6" style="10" customWidth="1"/>
    <col min="4101" max="4101" width="19" style="10" customWidth="1"/>
    <col min="4102" max="4353" width="9.140625" style="10"/>
    <col min="4354" max="4354" width="2.28515625" style="10" customWidth="1"/>
    <col min="4355" max="4355" width="31.28515625" style="10" customWidth="1"/>
    <col min="4356" max="4356" width="6" style="10" customWidth="1"/>
    <col min="4357" max="4357" width="19" style="10" customWidth="1"/>
    <col min="4358" max="4609" width="9.140625" style="10"/>
    <col min="4610" max="4610" width="2.28515625" style="10" customWidth="1"/>
    <col min="4611" max="4611" width="31.28515625" style="10" customWidth="1"/>
    <col min="4612" max="4612" width="6" style="10" customWidth="1"/>
    <col min="4613" max="4613" width="19" style="10" customWidth="1"/>
    <col min="4614" max="4865" width="9.140625" style="10"/>
    <col min="4866" max="4866" width="2.28515625" style="10" customWidth="1"/>
    <col min="4867" max="4867" width="31.28515625" style="10" customWidth="1"/>
    <col min="4868" max="4868" width="6" style="10" customWidth="1"/>
    <col min="4869" max="4869" width="19" style="10" customWidth="1"/>
    <col min="4870" max="5121" width="9.140625" style="10"/>
    <col min="5122" max="5122" width="2.28515625" style="10" customWidth="1"/>
    <col min="5123" max="5123" width="31.28515625" style="10" customWidth="1"/>
    <col min="5124" max="5124" width="6" style="10" customWidth="1"/>
    <col min="5125" max="5125" width="19" style="10" customWidth="1"/>
    <col min="5126" max="5377" width="9.140625" style="10"/>
    <col min="5378" max="5378" width="2.28515625" style="10" customWidth="1"/>
    <col min="5379" max="5379" width="31.28515625" style="10" customWidth="1"/>
    <col min="5380" max="5380" width="6" style="10" customWidth="1"/>
    <col min="5381" max="5381" width="19" style="10" customWidth="1"/>
    <col min="5382" max="5633" width="9.140625" style="10"/>
    <col min="5634" max="5634" width="2.28515625" style="10" customWidth="1"/>
    <col min="5635" max="5635" width="31.28515625" style="10" customWidth="1"/>
    <col min="5636" max="5636" width="6" style="10" customWidth="1"/>
    <col min="5637" max="5637" width="19" style="10" customWidth="1"/>
    <col min="5638" max="5889" width="9.140625" style="10"/>
    <col min="5890" max="5890" width="2.28515625" style="10" customWidth="1"/>
    <col min="5891" max="5891" width="31.28515625" style="10" customWidth="1"/>
    <col min="5892" max="5892" width="6" style="10" customWidth="1"/>
    <col min="5893" max="5893" width="19" style="10" customWidth="1"/>
    <col min="5894" max="6145" width="9.140625" style="10"/>
    <col min="6146" max="6146" width="2.28515625" style="10" customWidth="1"/>
    <col min="6147" max="6147" width="31.28515625" style="10" customWidth="1"/>
    <col min="6148" max="6148" width="6" style="10" customWidth="1"/>
    <col min="6149" max="6149" width="19" style="10" customWidth="1"/>
    <col min="6150" max="6401" width="9.140625" style="10"/>
    <col min="6402" max="6402" width="2.28515625" style="10" customWidth="1"/>
    <col min="6403" max="6403" width="31.28515625" style="10" customWidth="1"/>
    <col min="6404" max="6404" width="6" style="10" customWidth="1"/>
    <col min="6405" max="6405" width="19" style="10" customWidth="1"/>
    <col min="6406" max="6657" width="9.140625" style="10"/>
    <col min="6658" max="6658" width="2.28515625" style="10" customWidth="1"/>
    <col min="6659" max="6659" width="31.28515625" style="10" customWidth="1"/>
    <col min="6660" max="6660" width="6" style="10" customWidth="1"/>
    <col min="6661" max="6661" width="19" style="10" customWidth="1"/>
    <col min="6662" max="6913" width="9.140625" style="10"/>
    <col min="6914" max="6914" width="2.28515625" style="10" customWidth="1"/>
    <col min="6915" max="6915" width="31.28515625" style="10" customWidth="1"/>
    <col min="6916" max="6916" width="6" style="10" customWidth="1"/>
    <col min="6917" max="6917" width="19" style="10" customWidth="1"/>
    <col min="6918" max="7169" width="9.140625" style="10"/>
    <col min="7170" max="7170" width="2.28515625" style="10" customWidth="1"/>
    <col min="7171" max="7171" width="31.28515625" style="10" customWidth="1"/>
    <col min="7172" max="7172" width="6" style="10" customWidth="1"/>
    <col min="7173" max="7173" width="19" style="10" customWidth="1"/>
    <col min="7174" max="7425" width="9.140625" style="10"/>
    <col min="7426" max="7426" width="2.28515625" style="10" customWidth="1"/>
    <col min="7427" max="7427" width="31.28515625" style="10" customWidth="1"/>
    <col min="7428" max="7428" width="6" style="10" customWidth="1"/>
    <col min="7429" max="7429" width="19" style="10" customWidth="1"/>
    <col min="7430" max="7681" width="9.140625" style="10"/>
    <col min="7682" max="7682" width="2.28515625" style="10" customWidth="1"/>
    <col min="7683" max="7683" width="31.28515625" style="10" customWidth="1"/>
    <col min="7684" max="7684" width="6" style="10" customWidth="1"/>
    <col min="7685" max="7685" width="19" style="10" customWidth="1"/>
    <col min="7686" max="7937" width="9.140625" style="10"/>
    <col min="7938" max="7938" width="2.28515625" style="10" customWidth="1"/>
    <col min="7939" max="7939" width="31.28515625" style="10" customWidth="1"/>
    <col min="7940" max="7940" width="6" style="10" customWidth="1"/>
    <col min="7941" max="7941" width="19" style="10" customWidth="1"/>
    <col min="7942" max="8193" width="9.140625" style="10"/>
    <col min="8194" max="8194" width="2.28515625" style="10" customWidth="1"/>
    <col min="8195" max="8195" width="31.28515625" style="10" customWidth="1"/>
    <col min="8196" max="8196" width="6" style="10" customWidth="1"/>
    <col min="8197" max="8197" width="19" style="10" customWidth="1"/>
    <col min="8198" max="8449" width="9.140625" style="10"/>
    <col min="8450" max="8450" width="2.28515625" style="10" customWidth="1"/>
    <col min="8451" max="8451" width="31.28515625" style="10" customWidth="1"/>
    <col min="8452" max="8452" width="6" style="10" customWidth="1"/>
    <col min="8453" max="8453" width="19" style="10" customWidth="1"/>
    <col min="8454" max="8705" width="9.140625" style="10"/>
    <col min="8706" max="8706" width="2.28515625" style="10" customWidth="1"/>
    <col min="8707" max="8707" width="31.28515625" style="10" customWidth="1"/>
    <col min="8708" max="8708" width="6" style="10" customWidth="1"/>
    <col min="8709" max="8709" width="19" style="10" customWidth="1"/>
    <col min="8710" max="8961" width="9.140625" style="10"/>
    <col min="8962" max="8962" width="2.28515625" style="10" customWidth="1"/>
    <col min="8963" max="8963" width="31.28515625" style="10" customWidth="1"/>
    <col min="8964" max="8964" width="6" style="10" customWidth="1"/>
    <col min="8965" max="8965" width="19" style="10" customWidth="1"/>
    <col min="8966" max="9217" width="9.140625" style="10"/>
    <col min="9218" max="9218" width="2.28515625" style="10" customWidth="1"/>
    <col min="9219" max="9219" width="31.28515625" style="10" customWidth="1"/>
    <col min="9220" max="9220" width="6" style="10" customWidth="1"/>
    <col min="9221" max="9221" width="19" style="10" customWidth="1"/>
    <col min="9222" max="9473" width="9.140625" style="10"/>
    <col min="9474" max="9474" width="2.28515625" style="10" customWidth="1"/>
    <col min="9475" max="9475" width="31.28515625" style="10" customWidth="1"/>
    <col min="9476" max="9476" width="6" style="10" customWidth="1"/>
    <col min="9477" max="9477" width="19" style="10" customWidth="1"/>
    <col min="9478" max="9729" width="9.140625" style="10"/>
    <col min="9730" max="9730" width="2.28515625" style="10" customWidth="1"/>
    <col min="9731" max="9731" width="31.28515625" style="10" customWidth="1"/>
    <col min="9732" max="9732" width="6" style="10" customWidth="1"/>
    <col min="9733" max="9733" width="19" style="10" customWidth="1"/>
    <col min="9734" max="9985" width="9.140625" style="10"/>
    <col min="9986" max="9986" width="2.28515625" style="10" customWidth="1"/>
    <col min="9987" max="9987" width="31.28515625" style="10" customWidth="1"/>
    <col min="9988" max="9988" width="6" style="10" customWidth="1"/>
    <col min="9989" max="9989" width="19" style="10" customWidth="1"/>
    <col min="9990" max="10241" width="9.140625" style="10"/>
    <col min="10242" max="10242" width="2.28515625" style="10" customWidth="1"/>
    <col min="10243" max="10243" width="31.28515625" style="10" customWidth="1"/>
    <col min="10244" max="10244" width="6" style="10" customWidth="1"/>
    <col min="10245" max="10245" width="19" style="10" customWidth="1"/>
    <col min="10246" max="10497" width="9.140625" style="10"/>
    <col min="10498" max="10498" width="2.28515625" style="10" customWidth="1"/>
    <col min="10499" max="10499" width="31.28515625" style="10" customWidth="1"/>
    <col min="10500" max="10500" width="6" style="10" customWidth="1"/>
    <col min="10501" max="10501" width="19" style="10" customWidth="1"/>
    <col min="10502" max="10753" width="9.140625" style="10"/>
    <col min="10754" max="10754" width="2.28515625" style="10" customWidth="1"/>
    <col min="10755" max="10755" width="31.28515625" style="10" customWidth="1"/>
    <col min="10756" max="10756" width="6" style="10" customWidth="1"/>
    <col min="10757" max="10757" width="19" style="10" customWidth="1"/>
    <col min="10758" max="11009" width="9.140625" style="10"/>
    <col min="11010" max="11010" width="2.28515625" style="10" customWidth="1"/>
    <col min="11011" max="11011" width="31.28515625" style="10" customWidth="1"/>
    <col min="11012" max="11012" width="6" style="10" customWidth="1"/>
    <col min="11013" max="11013" width="19" style="10" customWidth="1"/>
    <col min="11014" max="11265" width="9.140625" style="10"/>
    <col min="11266" max="11266" width="2.28515625" style="10" customWidth="1"/>
    <col min="11267" max="11267" width="31.28515625" style="10" customWidth="1"/>
    <col min="11268" max="11268" width="6" style="10" customWidth="1"/>
    <col min="11269" max="11269" width="19" style="10" customWidth="1"/>
    <col min="11270" max="11521" width="9.140625" style="10"/>
    <col min="11522" max="11522" width="2.28515625" style="10" customWidth="1"/>
    <col min="11523" max="11523" width="31.28515625" style="10" customWidth="1"/>
    <col min="11524" max="11524" width="6" style="10" customWidth="1"/>
    <col min="11525" max="11525" width="19" style="10" customWidth="1"/>
    <col min="11526" max="11777" width="9.140625" style="10"/>
    <col min="11778" max="11778" width="2.28515625" style="10" customWidth="1"/>
    <col min="11779" max="11779" width="31.28515625" style="10" customWidth="1"/>
    <col min="11780" max="11780" width="6" style="10" customWidth="1"/>
    <col min="11781" max="11781" width="19" style="10" customWidth="1"/>
    <col min="11782" max="12033" width="9.140625" style="10"/>
    <col min="12034" max="12034" width="2.28515625" style="10" customWidth="1"/>
    <col min="12035" max="12035" width="31.28515625" style="10" customWidth="1"/>
    <col min="12036" max="12036" width="6" style="10" customWidth="1"/>
    <col min="12037" max="12037" width="19" style="10" customWidth="1"/>
    <col min="12038" max="12289" width="9.140625" style="10"/>
    <col min="12290" max="12290" width="2.28515625" style="10" customWidth="1"/>
    <col min="12291" max="12291" width="31.28515625" style="10" customWidth="1"/>
    <col min="12292" max="12292" width="6" style="10" customWidth="1"/>
    <col min="12293" max="12293" width="19" style="10" customWidth="1"/>
    <col min="12294" max="12545" width="9.140625" style="10"/>
    <col min="12546" max="12546" width="2.28515625" style="10" customWidth="1"/>
    <col min="12547" max="12547" width="31.28515625" style="10" customWidth="1"/>
    <col min="12548" max="12548" width="6" style="10" customWidth="1"/>
    <col min="12549" max="12549" width="19" style="10" customWidth="1"/>
    <col min="12550" max="12801" width="9.140625" style="10"/>
    <col min="12802" max="12802" width="2.28515625" style="10" customWidth="1"/>
    <col min="12803" max="12803" width="31.28515625" style="10" customWidth="1"/>
    <col min="12804" max="12804" width="6" style="10" customWidth="1"/>
    <col min="12805" max="12805" width="19" style="10" customWidth="1"/>
    <col min="12806" max="13057" width="9.140625" style="10"/>
    <col min="13058" max="13058" width="2.28515625" style="10" customWidth="1"/>
    <col min="13059" max="13059" width="31.28515625" style="10" customWidth="1"/>
    <col min="13060" max="13060" width="6" style="10" customWidth="1"/>
    <col min="13061" max="13061" width="19" style="10" customWidth="1"/>
    <col min="13062" max="13313" width="9.140625" style="10"/>
    <col min="13314" max="13314" width="2.28515625" style="10" customWidth="1"/>
    <col min="13315" max="13315" width="31.28515625" style="10" customWidth="1"/>
    <col min="13316" max="13316" width="6" style="10" customWidth="1"/>
    <col min="13317" max="13317" width="19" style="10" customWidth="1"/>
    <col min="13318" max="13569" width="9.140625" style="10"/>
    <col min="13570" max="13570" width="2.28515625" style="10" customWidth="1"/>
    <col min="13571" max="13571" width="31.28515625" style="10" customWidth="1"/>
    <col min="13572" max="13572" width="6" style="10" customWidth="1"/>
    <col min="13573" max="13573" width="19" style="10" customWidth="1"/>
    <col min="13574" max="13825" width="9.140625" style="10"/>
    <col min="13826" max="13826" width="2.28515625" style="10" customWidth="1"/>
    <col min="13827" max="13827" width="31.28515625" style="10" customWidth="1"/>
    <col min="13828" max="13828" width="6" style="10" customWidth="1"/>
    <col min="13829" max="13829" width="19" style="10" customWidth="1"/>
    <col min="13830" max="14081" width="9.140625" style="10"/>
    <col min="14082" max="14082" width="2.28515625" style="10" customWidth="1"/>
    <col min="14083" max="14083" width="31.28515625" style="10" customWidth="1"/>
    <col min="14084" max="14084" width="6" style="10" customWidth="1"/>
    <col min="14085" max="14085" width="19" style="10" customWidth="1"/>
    <col min="14086" max="14337" width="9.140625" style="10"/>
    <col min="14338" max="14338" width="2.28515625" style="10" customWidth="1"/>
    <col min="14339" max="14339" width="31.28515625" style="10" customWidth="1"/>
    <col min="14340" max="14340" width="6" style="10" customWidth="1"/>
    <col min="14341" max="14341" width="19" style="10" customWidth="1"/>
    <col min="14342" max="14593" width="9.140625" style="10"/>
    <col min="14594" max="14594" width="2.28515625" style="10" customWidth="1"/>
    <col min="14595" max="14595" width="31.28515625" style="10" customWidth="1"/>
    <col min="14596" max="14596" width="6" style="10" customWidth="1"/>
    <col min="14597" max="14597" width="19" style="10" customWidth="1"/>
    <col min="14598" max="14849" width="9.140625" style="10"/>
    <col min="14850" max="14850" width="2.28515625" style="10" customWidth="1"/>
    <col min="14851" max="14851" width="31.28515625" style="10" customWidth="1"/>
    <col min="14852" max="14852" width="6" style="10" customWidth="1"/>
    <col min="14853" max="14853" width="19" style="10" customWidth="1"/>
    <col min="14854" max="15105" width="9.140625" style="10"/>
    <col min="15106" max="15106" width="2.28515625" style="10" customWidth="1"/>
    <col min="15107" max="15107" width="31.28515625" style="10" customWidth="1"/>
    <col min="15108" max="15108" width="6" style="10" customWidth="1"/>
    <col min="15109" max="15109" width="19" style="10" customWidth="1"/>
    <col min="15110" max="15361" width="9.140625" style="10"/>
    <col min="15362" max="15362" width="2.28515625" style="10" customWidth="1"/>
    <col min="15363" max="15363" width="31.28515625" style="10" customWidth="1"/>
    <col min="15364" max="15364" width="6" style="10" customWidth="1"/>
    <col min="15365" max="15365" width="19" style="10" customWidth="1"/>
    <col min="15366" max="15617" width="9.140625" style="10"/>
    <col min="15618" max="15618" width="2.28515625" style="10" customWidth="1"/>
    <col min="15619" max="15619" width="31.28515625" style="10" customWidth="1"/>
    <col min="15620" max="15620" width="6" style="10" customWidth="1"/>
    <col min="15621" max="15621" width="19" style="10" customWidth="1"/>
    <col min="15622" max="15873" width="9.140625" style="10"/>
    <col min="15874" max="15874" width="2.28515625" style="10" customWidth="1"/>
    <col min="15875" max="15875" width="31.28515625" style="10" customWidth="1"/>
    <col min="15876" max="15876" width="6" style="10" customWidth="1"/>
    <col min="15877" max="15877" width="19" style="10" customWidth="1"/>
    <col min="15878" max="16129" width="9.140625" style="10"/>
    <col min="16130" max="16130" width="2.28515625" style="10" customWidth="1"/>
    <col min="16131" max="16131" width="31.28515625" style="10" customWidth="1"/>
    <col min="16132" max="16132" width="6" style="10" customWidth="1"/>
    <col min="16133" max="16133" width="19" style="10" customWidth="1"/>
    <col min="16134" max="16384" width="9.140625" style="10"/>
  </cols>
  <sheetData>
    <row r="1" spans="1:7" ht="23.25" x14ac:dyDescent="0.35">
      <c r="D1" s="11" t="s">
        <v>438</v>
      </c>
    </row>
    <row r="2" spans="1:7" x14ac:dyDescent="0.25">
      <c r="D2" s="13" t="s">
        <v>340</v>
      </c>
    </row>
    <row r="3" spans="1:7" x14ac:dyDescent="0.25">
      <c r="D3" s="13"/>
    </row>
    <row r="4" spans="1:7" ht="23.25" x14ac:dyDescent="0.35">
      <c r="C4" s="11" t="s">
        <v>341</v>
      </c>
      <c r="D4" s="11"/>
      <c r="E4" s="11" t="s">
        <v>342</v>
      </c>
    </row>
    <row r="5" spans="1:7" ht="23.25" x14ac:dyDescent="0.35">
      <c r="D5" s="11"/>
    </row>
    <row r="6" spans="1:7" ht="29.25" customHeight="1" thickBot="1" x14ac:dyDescent="0.3">
      <c r="A6" s="9">
        <v>1</v>
      </c>
      <c r="B6" s="9" t="s">
        <v>343</v>
      </c>
      <c r="C6" s="14" t="str">
        <f ca="1">Program!L78</f>
        <v>calcium iodide</v>
      </c>
      <c r="D6" s="9"/>
      <c r="E6" s="14"/>
      <c r="G6" s="9"/>
    </row>
    <row r="7" spans="1:7" ht="29.25" customHeight="1" thickBot="1" x14ac:dyDescent="0.3">
      <c r="A7" s="9">
        <v>2</v>
      </c>
      <c r="B7" s="9" t="s">
        <v>343</v>
      </c>
      <c r="C7" s="14" t="str">
        <f ca="1">Program!L79</f>
        <v>strontium fluoride</v>
      </c>
      <c r="D7" s="9"/>
      <c r="E7" s="14"/>
      <c r="G7" s="9"/>
    </row>
    <row r="8" spans="1:7" ht="29.25" customHeight="1" thickBot="1" x14ac:dyDescent="0.3">
      <c r="A8" s="9">
        <v>3</v>
      </c>
      <c r="B8" s="9" t="s">
        <v>343</v>
      </c>
      <c r="C8" s="14" t="str">
        <f ca="1">Program!L80</f>
        <v>hydronium sulfate</v>
      </c>
      <c r="D8" s="9"/>
      <c r="E8" s="14"/>
      <c r="G8" s="9"/>
    </row>
    <row r="9" spans="1:7" ht="29.25" customHeight="1" thickBot="1" x14ac:dyDescent="0.3">
      <c r="A9" s="9">
        <v>4</v>
      </c>
      <c r="B9" s="9" t="s">
        <v>343</v>
      </c>
      <c r="C9" s="14" t="str">
        <f ca="1">Program!L81</f>
        <v>cobalt(II) hydrogen carbonate</v>
      </c>
      <c r="D9" s="9"/>
      <c r="E9" s="14"/>
      <c r="G9" s="9"/>
    </row>
    <row r="10" spans="1:7" ht="29.25" customHeight="1" thickBot="1" x14ac:dyDescent="0.3">
      <c r="A10" s="9">
        <v>5</v>
      </c>
      <c r="B10" s="9" t="s">
        <v>343</v>
      </c>
      <c r="C10" s="14" t="str">
        <f ca="1">Program!L82</f>
        <v>cobalt(II) bicarbonate</v>
      </c>
      <c r="D10" s="9"/>
      <c r="E10" s="14"/>
      <c r="G10" s="9"/>
    </row>
    <row r="11" spans="1:7" ht="29.25" customHeight="1" thickBot="1" x14ac:dyDescent="0.3">
      <c r="A11" s="9">
        <v>6</v>
      </c>
      <c r="B11" s="9" t="s">
        <v>343</v>
      </c>
      <c r="C11" s="14" t="str">
        <f ca="1">Program!L83</f>
        <v>manganese(IV) nitride</v>
      </c>
      <c r="D11" s="9"/>
      <c r="E11" s="14"/>
      <c r="G11" s="9"/>
    </row>
    <row r="12" spans="1:7" ht="29.25" customHeight="1" thickBot="1" x14ac:dyDescent="0.3">
      <c r="A12" s="9">
        <v>7</v>
      </c>
      <c r="B12" s="9" t="s">
        <v>343</v>
      </c>
      <c r="C12" s="14" t="str">
        <f ca="1">Program!L84</f>
        <v>chromium(VI) hydroxide</v>
      </c>
      <c r="D12" s="9"/>
      <c r="E12" s="14"/>
      <c r="G12" s="9"/>
    </row>
    <row r="13" spans="1:7" ht="29.25" customHeight="1" thickBot="1" x14ac:dyDescent="0.3">
      <c r="A13" s="9">
        <v>8</v>
      </c>
      <c r="B13" s="9" t="s">
        <v>343</v>
      </c>
      <c r="C13" s="14" t="str">
        <f ca="1">Program!L85</f>
        <v>lithium bicarbonate</v>
      </c>
      <c r="D13" s="9"/>
      <c r="E13" s="14"/>
      <c r="G13" s="9"/>
    </row>
    <row r="14" spans="1:7" ht="29.25" customHeight="1" thickBot="1" x14ac:dyDescent="0.3">
      <c r="A14" s="9">
        <v>9</v>
      </c>
      <c r="B14" s="9" t="s">
        <v>343</v>
      </c>
      <c r="C14" s="14" t="str">
        <f ca="1">Program!L86</f>
        <v>manganese(III) hydrogen carbonate</v>
      </c>
      <c r="D14" s="9"/>
      <c r="E14" s="14"/>
      <c r="G14" s="9"/>
    </row>
    <row r="15" spans="1:7" ht="29.25" customHeight="1" thickBot="1" x14ac:dyDescent="0.3">
      <c r="A15" s="9">
        <v>10</v>
      </c>
      <c r="B15" s="9" t="s">
        <v>343</v>
      </c>
      <c r="C15" s="14" t="str">
        <f ca="1">Program!L87</f>
        <v>cesium iodide</v>
      </c>
      <c r="D15" s="9"/>
      <c r="E15" s="14"/>
      <c r="G15" s="9"/>
    </row>
    <row r="16" spans="1:7" ht="29.25" customHeight="1" thickBot="1" x14ac:dyDescent="0.3">
      <c r="A16" s="9">
        <v>11</v>
      </c>
      <c r="B16" s="9" t="s">
        <v>343</v>
      </c>
      <c r="C16" s="14" t="str">
        <f ca="1">Program!L88</f>
        <v>iron(II) hydrogen carbonate</v>
      </c>
      <c r="D16" s="9"/>
      <c r="E16" s="14"/>
      <c r="G16" s="9"/>
    </row>
    <row r="17" spans="1:7" ht="29.25" customHeight="1" thickBot="1" x14ac:dyDescent="0.3">
      <c r="A17" s="9">
        <v>12</v>
      </c>
      <c r="B17" s="9" t="s">
        <v>343</v>
      </c>
      <c r="C17" s="14" t="str">
        <f ca="1">Program!L89</f>
        <v>copper(II) hydroxide</v>
      </c>
      <c r="D17" s="9"/>
      <c r="E17" s="14"/>
      <c r="G17" s="9"/>
    </row>
    <row r="18" spans="1:7" ht="29.25" customHeight="1" thickBot="1" x14ac:dyDescent="0.3">
      <c r="A18" s="9">
        <v>13</v>
      </c>
      <c r="B18" s="9" t="s">
        <v>343</v>
      </c>
      <c r="C18" s="14" t="str">
        <f ca="1">Program!L90</f>
        <v>dichlorine monoxide</v>
      </c>
      <c r="D18" s="9"/>
      <c r="E18" s="14"/>
      <c r="G18" s="9"/>
    </row>
    <row r="19" spans="1:7" ht="29.25" customHeight="1" thickBot="1" x14ac:dyDescent="0.3">
      <c r="A19" s="9">
        <v>14</v>
      </c>
      <c r="B19" s="9" t="s">
        <v>343</v>
      </c>
      <c r="C19" s="14" t="str">
        <f ca="1">Program!L91</f>
        <v>diphosphorus pentoxide</v>
      </c>
      <c r="D19" s="9"/>
      <c r="E19" s="14"/>
      <c r="G19" s="9"/>
    </row>
    <row r="20" spans="1:7" ht="29.25" customHeight="1" thickBot="1" x14ac:dyDescent="0.3">
      <c r="A20" s="9">
        <v>15</v>
      </c>
      <c r="B20" s="9" t="s">
        <v>343</v>
      </c>
      <c r="C20" s="14" t="str">
        <f ca="1">Program!L92</f>
        <v>manganese(III) acetate</v>
      </c>
      <c r="D20" s="9"/>
      <c r="E20" s="14"/>
      <c r="G20" s="9"/>
    </row>
    <row r="21" spans="1:7" ht="29.25" customHeight="1" thickBot="1" x14ac:dyDescent="0.3">
      <c r="A21" s="9">
        <v>16</v>
      </c>
      <c r="B21" s="9" t="s">
        <v>343</v>
      </c>
      <c r="C21" s="14" t="str">
        <f ca="1">Program!L93</f>
        <v>nitrogen trichloride</v>
      </c>
      <c r="D21" s="9"/>
      <c r="E21" s="14"/>
      <c r="G21" s="9"/>
    </row>
    <row r="22" spans="1:7" ht="29.25" customHeight="1" thickBot="1" x14ac:dyDescent="0.3">
      <c r="A22" s="9">
        <v>17</v>
      </c>
      <c r="B22" s="9" t="s">
        <v>343</v>
      </c>
      <c r="C22" s="14" t="str">
        <f ca="1">Program!L94</f>
        <v>magnesium dihydrogen phosphate</v>
      </c>
      <c r="D22" s="9"/>
      <c r="E22" s="14"/>
      <c r="G22" s="9"/>
    </row>
    <row r="23" spans="1:7" ht="29.25" customHeight="1" thickBot="1" x14ac:dyDescent="0.3">
      <c r="A23" s="9">
        <v>18</v>
      </c>
      <c r="B23" s="9" t="s">
        <v>343</v>
      </c>
      <c r="C23" s="14" t="str">
        <f ca="1">Program!L95</f>
        <v>manganese(IV) sulfate</v>
      </c>
      <c r="D23" s="9"/>
      <c r="E23" s="14"/>
      <c r="G23" s="9"/>
    </row>
    <row r="24" spans="1:7" ht="29.25" customHeight="1" thickBot="1" x14ac:dyDescent="0.3">
      <c r="A24" s="9">
        <v>19</v>
      </c>
      <c r="B24" s="9" t="s">
        <v>343</v>
      </c>
      <c r="C24" s="14" t="str">
        <f ca="1">Program!L96</f>
        <v>manganese(II) bromide</v>
      </c>
      <c r="D24" s="9"/>
      <c r="E24" s="14"/>
      <c r="G24" s="9"/>
    </row>
    <row r="25" spans="1:7" ht="29.25" customHeight="1" thickBot="1" x14ac:dyDescent="0.3">
      <c r="A25" s="9">
        <v>20</v>
      </c>
      <c r="B25" s="9" t="s">
        <v>343</v>
      </c>
      <c r="C25" s="14" t="str">
        <f ca="1">Program!L97</f>
        <v>phosphorus tribromide</v>
      </c>
      <c r="D25" s="9"/>
      <c r="E25" s="14"/>
      <c r="G25" s="9"/>
    </row>
  </sheetData>
  <sheetProtection password="E13D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" sqref="D1"/>
    </sheetView>
  </sheetViews>
  <sheetFormatPr defaultRowHeight="15.75" x14ac:dyDescent="0.25"/>
  <cols>
    <col min="1" max="1" width="9.140625" style="9"/>
    <col min="2" max="2" width="2.28515625" style="10" customWidth="1"/>
    <col min="3" max="3" width="31.28515625" style="10" customWidth="1"/>
    <col min="4" max="4" width="6" style="10" customWidth="1"/>
    <col min="5" max="5" width="19" style="12" customWidth="1"/>
    <col min="6" max="257" width="9.140625" style="10"/>
    <col min="258" max="258" width="2.28515625" style="10" customWidth="1"/>
    <col min="259" max="259" width="31.28515625" style="10" customWidth="1"/>
    <col min="260" max="260" width="6" style="10" customWidth="1"/>
    <col min="261" max="261" width="19" style="10" customWidth="1"/>
    <col min="262" max="513" width="9.140625" style="10"/>
    <col min="514" max="514" width="2.28515625" style="10" customWidth="1"/>
    <col min="515" max="515" width="31.28515625" style="10" customWidth="1"/>
    <col min="516" max="516" width="6" style="10" customWidth="1"/>
    <col min="517" max="517" width="19" style="10" customWidth="1"/>
    <col min="518" max="769" width="9.140625" style="10"/>
    <col min="770" max="770" width="2.28515625" style="10" customWidth="1"/>
    <col min="771" max="771" width="31.28515625" style="10" customWidth="1"/>
    <col min="772" max="772" width="6" style="10" customWidth="1"/>
    <col min="773" max="773" width="19" style="10" customWidth="1"/>
    <col min="774" max="1025" width="9.140625" style="10"/>
    <col min="1026" max="1026" width="2.28515625" style="10" customWidth="1"/>
    <col min="1027" max="1027" width="31.28515625" style="10" customWidth="1"/>
    <col min="1028" max="1028" width="6" style="10" customWidth="1"/>
    <col min="1029" max="1029" width="19" style="10" customWidth="1"/>
    <col min="1030" max="1281" width="9.140625" style="10"/>
    <col min="1282" max="1282" width="2.28515625" style="10" customWidth="1"/>
    <col min="1283" max="1283" width="31.28515625" style="10" customWidth="1"/>
    <col min="1284" max="1284" width="6" style="10" customWidth="1"/>
    <col min="1285" max="1285" width="19" style="10" customWidth="1"/>
    <col min="1286" max="1537" width="9.140625" style="10"/>
    <col min="1538" max="1538" width="2.28515625" style="10" customWidth="1"/>
    <col min="1539" max="1539" width="31.28515625" style="10" customWidth="1"/>
    <col min="1540" max="1540" width="6" style="10" customWidth="1"/>
    <col min="1541" max="1541" width="19" style="10" customWidth="1"/>
    <col min="1542" max="1793" width="9.140625" style="10"/>
    <col min="1794" max="1794" width="2.28515625" style="10" customWidth="1"/>
    <col min="1795" max="1795" width="31.28515625" style="10" customWidth="1"/>
    <col min="1796" max="1796" width="6" style="10" customWidth="1"/>
    <col min="1797" max="1797" width="19" style="10" customWidth="1"/>
    <col min="1798" max="2049" width="9.140625" style="10"/>
    <col min="2050" max="2050" width="2.28515625" style="10" customWidth="1"/>
    <col min="2051" max="2051" width="31.28515625" style="10" customWidth="1"/>
    <col min="2052" max="2052" width="6" style="10" customWidth="1"/>
    <col min="2053" max="2053" width="19" style="10" customWidth="1"/>
    <col min="2054" max="2305" width="9.140625" style="10"/>
    <col min="2306" max="2306" width="2.28515625" style="10" customWidth="1"/>
    <col min="2307" max="2307" width="31.28515625" style="10" customWidth="1"/>
    <col min="2308" max="2308" width="6" style="10" customWidth="1"/>
    <col min="2309" max="2309" width="19" style="10" customWidth="1"/>
    <col min="2310" max="2561" width="9.140625" style="10"/>
    <col min="2562" max="2562" width="2.28515625" style="10" customWidth="1"/>
    <col min="2563" max="2563" width="31.28515625" style="10" customWidth="1"/>
    <col min="2564" max="2564" width="6" style="10" customWidth="1"/>
    <col min="2565" max="2565" width="19" style="10" customWidth="1"/>
    <col min="2566" max="2817" width="9.140625" style="10"/>
    <col min="2818" max="2818" width="2.28515625" style="10" customWidth="1"/>
    <col min="2819" max="2819" width="31.28515625" style="10" customWidth="1"/>
    <col min="2820" max="2820" width="6" style="10" customWidth="1"/>
    <col min="2821" max="2821" width="19" style="10" customWidth="1"/>
    <col min="2822" max="3073" width="9.140625" style="10"/>
    <col min="3074" max="3074" width="2.28515625" style="10" customWidth="1"/>
    <col min="3075" max="3075" width="31.28515625" style="10" customWidth="1"/>
    <col min="3076" max="3076" width="6" style="10" customWidth="1"/>
    <col min="3077" max="3077" width="19" style="10" customWidth="1"/>
    <col min="3078" max="3329" width="9.140625" style="10"/>
    <col min="3330" max="3330" width="2.28515625" style="10" customWidth="1"/>
    <col min="3331" max="3331" width="31.28515625" style="10" customWidth="1"/>
    <col min="3332" max="3332" width="6" style="10" customWidth="1"/>
    <col min="3333" max="3333" width="19" style="10" customWidth="1"/>
    <col min="3334" max="3585" width="9.140625" style="10"/>
    <col min="3586" max="3586" width="2.28515625" style="10" customWidth="1"/>
    <col min="3587" max="3587" width="31.28515625" style="10" customWidth="1"/>
    <col min="3588" max="3588" width="6" style="10" customWidth="1"/>
    <col min="3589" max="3589" width="19" style="10" customWidth="1"/>
    <col min="3590" max="3841" width="9.140625" style="10"/>
    <col min="3842" max="3842" width="2.28515625" style="10" customWidth="1"/>
    <col min="3843" max="3843" width="31.28515625" style="10" customWidth="1"/>
    <col min="3844" max="3844" width="6" style="10" customWidth="1"/>
    <col min="3845" max="3845" width="19" style="10" customWidth="1"/>
    <col min="3846" max="4097" width="9.140625" style="10"/>
    <col min="4098" max="4098" width="2.28515625" style="10" customWidth="1"/>
    <col min="4099" max="4099" width="31.28515625" style="10" customWidth="1"/>
    <col min="4100" max="4100" width="6" style="10" customWidth="1"/>
    <col min="4101" max="4101" width="19" style="10" customWidth="1"/>
    <col min="4102" max="4353" width="9.140625" style="10"/>
    <col min="4354" max="4354" width="2.28515625" style="10" customWidth="1"/>
    <col min="4355" max="4355" width="31.28515625" style="10" customWidth="1"/>
    <col min="4356" max="4356" width="6" style="10" customWidth="1"/>
    <col min="4357" max="4357" width="19" style="10" customWidth="1"/>
    <col min="4358" max="4609" width="9.140625" style="10"/>
    <col min="4610" max="4610" width="2.28515625" style="10" customWidth="1"/>
    <col min="4611" max="4611" width="31.28515625" style="10" customWidth="1"/>
    <col min="4612" max="4612" width="6" style="10" customWidth="1"/>
    <col min="4613" max="4613" width="19" style="10" customWidth="1"/>
    <col min="4614" max="4865" width="9.140625" style="10"/>
    <col min="4866" max="4866" width="2.28515625" style="10" customWidth="1"/>
    <col min="4867" max="4867" width="31.28515625" style="10" customWidth="1"/>
    <col min="4868" max="4868" width="6" style="10" customWidth="1"/>
    <col min="4869" max="4869" width="19" style="10" customWidth="1"/>
    <col min="4870" max="5121" width="9.140625" style="10"/>
    <col min="5122" max="5122" width="2.28515625" style="10" customWidth="1"/>
    <col min="5123" max="5123" width="31.28515625" style="10" customWidth="1"/>
    <col min="5124" max="5124" width="6" style="10" customWidth="1"/>
    <col min="5125" max="5125" width="19" style="10" customWidth="1"/>
    <col min="5126" max="5377" width="9.140625" style="10"/>
    <col min="5378" max="5378" width="2.28515625" style="10" customWidth="1"/>
    <col min="5379" max="5379" width="31.28515625" style="10" customWidth="1"/>
    <col min="5380" max="5380" width="6" style="10" customWidth="1"/>
    <col min="5381" max="5381" width="19" style="10" customWidth="1"/>
    <col min="5382" max="5633" width="9.140625" style="10"/>
    <col min="5634" max="5634" width="2.28515625" style="10" customWidth="1"/>
    <col min="5635" max="5635" width="31.28515625" style="10" customWidth="1"/>
    <col min="5636" max="5636" width="6" style="10" customWidth="1"/>
    <col min="5637" max="5637" width="19" style="10" customWidth="1"/>
    <col min="5638" max="5889" width="9.140625" style="10"/>
    <col min="5890" max="5890" width="2.28515625" style="10" customWidth="1"/>
    <col min="5891" max="5891" width="31.28515625" style="10" customWidth="1"/>
    <col min="5892" max="5892" width="6" style="10" customWidth="1"/>
    <col min="5893" max="5893" width="19" style="10" customWidth="1"/>
    <col min="5894" max="6145" width="9.140625" style="10"/>
    <col min="6146" max="6146" width="2.28515625" style="10" customWidth="1"/>
    <col min="6147" max="6147" width="31.28515625" style="10" customWidth="1"/>
    <col min="6148" max="6148" width="6" style="10" customWidth="1"/>
    <col min="6149" max="6149" width="19" style="10" customWidth="1"/>
    <col min="6150" max="6401" width="9.140625" style="10"/>
    <col min="6402" max="6402" width="2.28515625" style="10" customWidth="1"/>
    <col min="6403" max="6403" width="31.28515625" style="10" customWidth="1"/>
    <col min="6404" max="6404" width="6" style="10" customWidth="1"/>
    <col min="6405" max="6405" width="19" style="10" customWidth="1"/>
    <col min="6406" max="6657" width="9.140625" style="10"/>
    <col min="6658" max="6658" width="2.28515625" style="10" customWidth="1"/>
    <col min="6659" max="6659" width="31.28515625" style="10" customWidth="1"/>
    <col min="6660" max="6660" width="6" style="10" customWidth="1"/>
    <col min="6661" max="6661" width="19" style="10" customWidth="1"/>
    <col min="6662" max="6913" width="9.140625" style="10"/>
    <col min="6914" max="6914" width="2.28515625" style="10" customWidth="1"/>
    <col min="6915" max="6915" width="31.28515625" style="10" customWidth="1"/>
    <col min="6916" max="6916" width="6" style="10" customWidth="1"/>
    <col min="6917" max="6917" width="19" style="10" customWidth="1"/>
    <col min="6918" max="7169" width="9.140625" style="10"/>
    <col min="7170" max="7170" width="2.28515625" style="10" customWidth="1"/>
    <col min="7171" max="7171" width="31.28515625" style="10" customWidth="1"/>
    <col min="7172" max="7172" width="6" style="10" customWidth="1"/>
    <col min="7173" max="7173" width="19" style="10" customWidth="1"/>
    <col min="7174" max="7425" width="9.140625" style="10"/>
    <col min="7426" max="7426" width="2.28515625" style="10" customWidth="1"/>
    <col min="7427" max="7427" width="31.28515625" style="10" customWidth="1"/>
    <col min="7428" max="7428" width="6" style="10" customWidth="1"/>
    <col min="7429" max="7429" width="19" style="10" customWidth="1"/>
    <col min="7430" max="7681" width="9.140625" style="10"/>
    <col min="7682" max="7682" width="2.28515625" style="10" customWidth="1"/>
    <col min="7683" max="7683" width="31.28515625" style="10" customWidth="1"/>
    <col min="7684" max="7684" width="6" style="10" customWidth="1"/>
    <col min="7685" max="7685" width="19" style="10" customWidth="1"/>
    <col min="7686" max="7937" width="9.140625" style="10"/>
    <col min="7938" max="7938" width="2.28515625" style="10" customWidth="1"/>
    <col min="7939" max="7939" width="31.28515625" style="10" customWidth="1"/>
    <col min="7940" max="7940" width="6" style="10" customWidth="1"/>
    <col min="7941" max="7941" width="19" style="10" customWidth="1"/>
    <col min="7942" max="8193" width="9.140625" style="10"/>
    <col min="8194" max="8194" width="2.28515625" style="10" customWidth="1"/>
    <col min="8195" max="8195" width="31.28515625" style="10" customWidth="1"/>
    <col min="8196" max="8196" width="6" style="10" customWidth="1"/>
    <col min="8197" max="8197" width="19" style="10" customWidth="1"/>
    <col min="8198" max="8449" width="9.140625" style="10"/>
    <col min="8450" max="8450" width="2.28515625" style="10" customWidth="1"/>
    <col min="8451" max="8451" width="31.28515625" style="10" customWidth="1"/>
    <col min="8452" max="8452" width="6" style="10" customWidth="1"/>
    <col min="8453" max="8453" width="19" style="10" customWidth="1"/>
    <col min="8454" max="8705" width="9.140625" style="10"/>
    <col min="8706" max="8706" width="2.28515625" style="10" customWidth="1"/>
    <col min="8707" max="8707" width="31.28515625" style="10" customWidth="1"/>
    <col min="8708" max="8708" width="6" style="10" customWidth="1"/>
    <col min="8709" max="8709" width="19" style="10" customWidth="1"/>
    <col min="8710" max="8961" width="9.140625" style="10"/>
    <col min="8962" max="8962" width="2.28515625" style="10" customWidth="1"/>
    <col min="8963" max="8963" width="31.28515625" style="10" customWidth="1"/>
    <col min="8964" max="8964" width="6" style="10" customWidth="1"/>
    <col min="8965" max="8965" width="19" style="10" customWidth="1"/>
    <col min="8966" max="9217" width="9.140625" style="10"/>
    <col min="9218" max="9218" width="2.28515625" style="10" customWidth="1"/>
    <col min="9219" max="9219" width="31.28515625" style="10" customWidth="1"/>
    <col min="9220" max="9220" width="6" style="10" customWidth="1"/>
    <col min="9221" max="9221" width="19" style="10" customWidth="1"/>
    <col min="9222" max="9473" width="9.140625" style="10"/>
    <col min="9474" max="9474" width="2.28515625" style="10" customWidth="1"/>
    <col min="9475" max="9475" width="31.28515625" style="10" customWidth="1"/>
    <col min="9476" max="9476" width="6" style="10" customWidth="1"/>
    <col min="9477" max="9477" width="19" style="10" customWidth="1"/>
    <col min="9478" max="9729" width="9.140625" style="10"/>
    <col min="9730" max="9730" width="2.28515625" style="10" customWidth="1"/>
    <col min="9731" max="9731" width="31.28515625" style="10" customWidth="1"/>
    <col min="9732" max="9732" width="6" style="10" customWidth="1"/>
    <col min="9733" max="9733" width="19" style="10" customWidth="1"/>
    <col min="9734" max="9985" width="9.140625" style="10"/>
    <col min="9986" max="9986" width="2.28515625" style="10" customWidth="1"/>
    <col min="9987" max="9987" width="31.28515625" style="10" customWidth="1"/>
    <col min="9988" max="9988" width="6" style="10" customWidth="1"/>
    <col min="9989" max="9989" width="19" style="10" customWidth="1"/>
    <col min="9990" max="10241" width="9.140625" style="10"/>
    <col min="10242" max="10242" width="2.28515625" style="10" customWidth="1"/>
    <col min="10243" max="10243" width="31.28515625" style="10" customWidth="1"/>
    <col min="10244" max="10244" width="6" style="10" customWidth="1"/>
    <col min="10245" max="10245" width="19" style="10" customWidth="1"/>
    <col min="10246" max="10497" width="9.140625" style="10"/>
    <col min="10498" max="10498" width="2.28515625" style="10" customWidth="1"/>
    <col min="10499" max="10499" width="31.28515625" style="10" customWidth="1"/>
    <col min="10500" max="10500" width="6" style="10" customWidth="1"/>
    <col min="10501" max="10501" width="19" style="10" customWidth="1"/>
    <col min="10502" max="10753" width="9.140625" style="10"/>
    <col min="10754" max="10754" width="2.28515625" style="10" customWidth="1"/>
    <col min="10755" max="10755" width="31.28515625" style="10" customWidth="1"/>
    <col min="10756" max="10756" width="6" style="10" customWidth="1"/>
    <col min="10757" max="10757" width="19" style="10" customWidth="1"/>
    <col min="10758" max="11009" width="9.140625" style="10"/>
    <col min="11010" max="11010" width="2.28515625" style="10" customWidth="1"/>
    <col min="11011" max="11011" width="31.28515625" style="10" customWidth="1"/>
    <col min="11012" max="11012" width="6" style="10" customWidth="1"/>
    <col min="11013" max="11013" width="19" style="10" customWidth="1"/>
    <col min="11014" max="11265" width="9.140625" style="10"/>
    <col min="11266" max="11266" width="2.28515625" style="10" customWidth="1"/>
    <col min="11267" max="11267" width="31.28515625" style="10" customWidth="1"/>
    <col min="11268" max="11268" width="6" style="10" customWidth="1"/>
    <col min="11269" max="11269" width="19" style="10" customWidth="1"/>
    <col min="11270" max="11521" width="9.140625" style="10"/>
    <col min="11522" max="11522" width="2.28515625" style="10" customWidth="1"/>
    <col min="11523" max="11523" width="31.28515625" style="10" customWidth="1"/>
    <col min="11524" max="11524" width="6" style="10" customWidth="1"/>
    <col min="11525" max="11525" width="19" style="10" customWidth="1"/>
    <col min="11526" max="11777" width="9.140625" style="10"/>
    <col min="11778" max="11778" width="2.28515625" style="10" customWidth="1"/>
    <col min="11779" max="11779" width="31.28515625" style="10" customWidth="1"/>
    <col min="11780" max="11780" width="6" style="10" customWidth="1"/>
    <col min="11781" max="11781" width="19" style="10" customWidth="1"/>
    <col min="11782" max="12033" width="9.140625" style="10"/>
    <col min="12034" max="12034" width="2.28515625" style="10" customWidth="1"/>
    <col min="12035" max="12035" width="31.28515625" style="10" customWidth="1"/>
    <col min="12036" max="12036" width="6" style="10" customWidth="1"/>
    <col min="12037" max="12037" width="19" style="10" customWidth="1"/>
    <col min="12038" max="12289" width="9.140625" style="10"/>
    <col min="12290" max="12290" width="2.28515625" style="10" customWidth="1"/>
    <col min="12291" max="12291" width="31.28515625" style="10" customWidth="1"/>
    <col min="12292" max="12292" width="6" style="10" customWidth="1"/>
    <col min="12293" max="12293" width="19" style="10" customWidth="1"/>
    <col min="12294" max="12545" width="9.140625" style="10"/>
    <col min="12546" max="12546" width="2.28515625" style="10" customWidth="1"/>
    <col min="12547" max="12547" width="31.28515625" style="10" customWidth="1"/>
    <col min="12548" max="12548" width="6" style="10" customWidth="1"/>
    <col min="12549" max="12549" width="19" style="10" customWidth="1"/>
    <col min="12550" max="12801" width="9.140625" style="10"/>
    <col min="12802" max="12802" width="2.28515625" style="10" customWidth="1"/>
    <col min="12803" max="12803" width="31.28515625" style="10" customWidth="1"/>
    <col min="12804" max="12804" width="6" style="10" customWidth="1"/>
    <col min="12805" max="12805" width="19" style="10" customWidth="1"/>
    <col min="12806" max="13057" width="9.140625" style="10"/>
    <col min="13058" max="13058" width="2.28515625" style="10" customWidth="1"/>
    <col min="13059" max="13059" width="31.28515625" style="10" customWidth="1"/>
    <col min="13060" max="13060" width="6" style="10" customWidth="1"/>
    <col min="13061" max="13061" width="19" style="10" customWidth="1"/>
    <col min="13062" max="13313" width="9.140625" style="10"/>
    <col min="13314" max="13314" width="2.28515625" style="10" customWidth="1"/>
    <col min="13315" max="13315" width="31.28515625" style="10" customWidth="1"/>
    <col min="13316" max="13316" width="6" style="10" customWidth="1"/>
    <col min="13317" max="13317" width="19" style="10" customWidth="1"/>
    <col min="13318" max="13569" width="9.140625" style="10"/>
    <col min="13570" max="13570" width="2.28515625" style="10" customWidth="1"/>
    <col min="13571" max="13571" width="31.28515625" style="10" customWidth="1"/>
    <col min="13572" max="13572" width="6" style="10" customWidth="1"/>
    <col min="13573" max="13573" width="19" style="10" customWidth="1"/>
    <col min="13574" max="13825" width="9.140625" style="10"/>
    <col min="13826" max="13826" width="2.28515625" style="10" customWidth="1"/>
    <col min="13827" max="13827" width="31.28515625" style="10" customWidth="1"/>
    <col min="13828" max="13828" width="6" style="10" customWidth="1"/>
    <col min="13829" max="13829" width="19" style="10" customWidth="1"/>
    <col min="13830" max="14081" width="9.140625" style="10"/>
    <col min="14082" max="14082" width="2.28515625" style="10" customWidth="1"/>
    <col min="14083" max="14083" width="31.28515625" style="10" customWidth="1"/>
    <col min="14084" max="14084" width="6" style="10" customWidth="1"/>
    <col min="14085" max="14085" width="19" style="10" customWidth="1"/>
    <col min="14086" max="14337" width="9.140625" style="10"/>
    <col min="14338" max="14338" width="2.28515625" style="10" customWidth="1"/>
    <col min="14339" max="14339" width="31.28515625" style="10" customWidth="1"/>
    <col min="14340" max="14340" width="6" style="10" customWidth="1"/>
    <col min="14341" max="14341" width="19" style="10" customWidth="1"/>
    <col min="14342" max="14593" width="9.140625" style="10"/>
    <col min="14594" max="14594" width="2.28515625" style="10" customWidth="1"/>
    <col min="14595" max="14595" width="31.28515625" style="10" customWidth="1"/>
    <col min="14596" max="14596" width="6" style="10" customWidth="1"/>
    <col min="14597" max="14597" width="19" style="10" customWidth="1"/>
    <col min="14598" max="14849" width="9.140625" style="10"/>
    <col min="14850" max="14850" width="2.28515625" style="10" customWidth="1"/>
    <col min="14851" max="14851" width="31.28515625" style="10" customWidth="1"/>
    <col min="14852" max="14852" width="6" style="10" customWidth="1"/>
    <col min="14853" max="14853" width="19" style="10" customWidth="1"/>
    <col min="14854" max="15105" width="9.140625" style="10"/>
    <col min="15106" max="15106" width="2.28515625" style="10" customWidth="1"/>
    <col min="15107" max="15107" width="31.28515625" style="10" customWidth="1"/>
    <col min="15108" max="15108" width="6" style="10" customWidth="1"/>
    <col min="15109" max="15109" width="19" style="10" customWidth="1"/>
    <col min="15110" max="15361" width="9.140625" style="10"/>
    <col min="15362" max="15362" width="2.28515625" style="10" customWidth="1"/>
    <col min="15363" max="15363" width="31.28515625" style="10" customWidth="1"/>
    <col min="15364" max="15364" width="6" style="10" customWidth="1"/>
    <col min="15365" max="15365" width="19" style="10" customWidth="1"/>
    <col min="15366" max="15617" width="9.140625" style="10"/>
    <col min="15618" max="15618" width="2.28515625" style="10" customWidth="1"/>
    <col min="15619" max="15619" width="31.28515625" style="10" customWidth="1"/>
    <col min="15620" max="15620" width="6" style="10" customWidth="1"/>
    <col min="15621" max="15621" width="19" style="10" customWidth="1"/>
    <col min="15622" max="15873" width="9.140625" style="10"/>
    <col min="15874" max="15874" width="2.28515625" style="10" customWidth="1"/>
    <col min="15875" max="15875" width="31.28515625" style="10" customWidth="1"/>
    <col min="15876" max="15876" width="6" style="10" customWidth="1"/>
    <col min="15877" max="15877" width="19" style="10" customWidth="1"/>
    <col min="15878" max="16129" width="9.140625" style="10"/>
    <col min="16130" max="16130" width="2.28515625" style="10" customWidth="1"/>
    <col min="16131" max="16131" width="31.28515625" style="10" customWidth="1"/>
    <col min="16132" max="16132" width="6" style="10" customWidth="1"/>
    <col min="16133" max="16133" width="19" style="10" customWidth="1"/>
    <col min="16134" max="16384" width="9.140625" style="10"/>
  </cols>
  <sheetData>
    <row r="1" spans="1:7" ht="23.25" x14ac:dyDescent="0.35">
      <c r="D1" s="11" t="s">
        <v>345</v>
      </c>
    </row>
    <row r="2" spans="1:7" x14ac:dyDescent="0.25">
      <c r="D2" s="13" t="s">
        <v>340</v>
      </c>
    </row>
    <row r="3" spans="1:7" x14ac:dyDescent="0.25">
      <c r="D3" s="13"/>
    </row>
    <row r="4" spans="1:7" ht="23.25" x14ac:dyDescent="0.35">
      <c r="C4" s="11" t="s">
        <v>341</v>
      </c>
      <c r="D4" s="11"/>
      <c r="E4" s="11" t="s">
        <v>342</v>
      </c>
    </row>
    <row r="5" spans="1:7" ht="23.25" x14ac:dyDescent="0.35">
      <c r="D5" s="11"/>
    </row>
    <row r="6" spans="1:7" ht="29.25" customHeight="1" thickBot="1" x14ac:dyDescent="0.3">
      <c r="A6" s="9">
        <v>1</v>
      </c>
      <c r="B6" s="9" t="s">
        <v>343</v>
      </c>
      <c r="C6" s="14"/>
      <c r="D6" s="9"/>
      <c r="E6" s="14" t="str">
        <f ca="1">Program!M78</f>
        <v>CaI₂</v>
      </c>
      <c r="G6" s="9"/>
    </row>
    <row r="7" spans="1:7" ht="29.25" customHeight="1" thickBot="1" x14ac:dyDescent="0.3">
      <c r="A7" s="9">
        <v>2</v>
      </c>
      <c r="B7" s="9" t="s">
        <v>343</v>
      </c>
      <c r="C7" s="14"/>
      <c r="D7" s="9"/>
      <c r="E7" s="14" t="str">
        <f ca="1">Program!M79</f>
        <v>SrF₂</v>
      </c>
      <c r="G7" s="9"/>
    </row>
    <row r="8" spans="1:7" ht="29.25" customHeight="1" thickBot="1" x14ac:dyDescent="0.3">
      <c r="A8" s="9">
        <v>3</v>
      </c>
      <c r="B8" s="9" t="s">
        <v>343</v>
      </c>
      <c r="C8" s="14"/>
      <c r="D8" s="9"/>
      <c r="E8" s="14" t="str">
        <f ca="1">Program!M80</f>
        <v>(H₃O)₂SO₄</v>
      </c>
      <c r="G8" s="9"/>
    </row>
    <row r="9" spans="1:7" ht="29.25" customHeight="1" thickBot="1" x14ac:dyDescent="0.3">
      <c r="A9" s="9">
        <v>4</v>
      </c>
      <c r="B9" s="9" t="s">
        <v>343</v>
      </c>
      <c r="C9" s="14"/>
      <c r="D9" s="9"/>
      <c r="E9" s="14" t="str">
        <f ca="1">Program!M81</f>
        <v>Co(HCO₃)₂</v>
      </c>
      <c r="G9" s="9"/>
    </row>
    <row r="10" spans="1:7" ht="29.25" customHeight="1" thickBot="1" x14ac:dyDescent="0.3">
      <c r="A10" s="9">
        <v>5</v>
      </c>
      <c r="B10" s="9" t="s">
        <v>343</v>
      </c>
      <c r="C10" s="14"/>
      <c r="D10" s="9"/>
      <c r="E10" s="14" t="str">
        <f ca="1">Program!M82</f>
        <v>Co(HCO₃)₂</v>
      </c>
      <c r="G10" s="9"/>
    </row>
    <row r="11" spans="1:7" ht="29.25" customHeight="1" thickBot="1" x14ac:dyDescent="0.3">
      <c r="A11" s="9">
        <v>6</v>
      </c>
      <c r="B11" s="9" t="s">
        <v>343</v>
      </c>
      <c r="C11" s="14"/>
      <c r="D11" s="9"/>
      <c r="E11" s="14" t="str">
        <f ca="1">Program!M83</f>
        <v>Mn₃N₄</v>
      </c>
      <c r="G11" s="9"/>
    </row>
    <row r="12" spans="1:7" ht="29.25" customHeight="1" thickBot="1" x14ac:dyDescent="0.3">
      <c r="A12" s="9">
        <v>7</v>
      </c>
      <c r="B12" s="9" t="s">
        <v>343</v>
      </c>
      <c r="C12" s="14"/>
      <c r="D12" s="9"/>
      <c r="E12" s="14" t="str">
        <f ca="1">Program!M84</f>
        <v>Cr(OH)₆</v>
      </c>
      <c r="G12" s="9"/>
    </row>
    <row r="13" spans="1:7" ht="29.25" customHeight="1" thickBot="1" x14ac:dyDescent="0.3">
      <c r="A13" s="9">
        <v>8</v>
      </c>
      <c r="B13" s="9" t="s">
        <v>343</v>
      </c>
      <c r="C13" s="14"/>
      <c r="D13" s="9"/>
      <c r="E13" s="14" t="str">
        <f ca="1">Program!M85</f>
        <v>LiHCO₃</v>
      </c>
      <c r="G13" s="9"/>
    </row>
    <row r="14" spans="1:7" ht="29.25" customHeight="1" thickBot="1" x14ac:dyDescent="0.3">
      <c r="A14" s="9">
        <v>9</v>
      </c>
      <c r="B14" s="9" t="s">
        <v>343</v>
      </c>
      <c r="C14" s="14"/>
      <c r="D14" s="9"/>
      <c r="E14" s="14" t="str">
        <f ca="1">Program!M86</f>
        <v>Mn(HCO₃)₃</v>
      </c>
      <c r="G14" s="9"/>
    </row>
    <row r="15" spans="1:7" ht="29.25" customHeight="1" thickBot="1" x14ac:dyDescent="0.3">
      <c r="A15" s="9">
        <v>10</v>
      </c>
      <c r="B15" s="9" t="s">
        <v>343</v>
      </c>
      <c r="C15" s="14"/>
      <c r="D15" s="9"/>
      <c r="E15" s="14" t="str">
        <f ca="1">Program!M87</f>
        <v>CsI</v>
      </c>
      <c r="G15" s="9"/>
    </row>
    <row r="16" spans="1:7" ht="29.25" customHeight="1" thickBot="1" x14ac:dyDescent="0.3">
      <c r="A16" s="9">
        <v>11</v>
      </c>
      <c r="B16" s="9" t="s">
        <v>343</v>
      </c>
      <c r="C16" s="14"/>
      <c r="D16" s="9"/>
      <c r="E16" s="14" t="str">
        <f ca="1">Program!M88</f>
        <v>Fe(HCO₃)₂</v>
      </c>
      <c r="G16" s="9"/>
    </row>
    <row r="17" spans="1:7" ht="29.25" customHeight="1" thickBot="1" x14ac:dyDescent="0.3">
      <c r="A17" s="9">
        <v>12</v>
      </c>
      <c r="B17" s="9" t="s">
        <v>343</v>
      </c>
      <c r="C17" s="14"/>
      <c r="D17" s="9"/>
      <c r="E17" s="14" t="str">
        <f ca="1">Program!M89</f>
        <v>Cu(OH)₂</v>
      </c>
      <c r="G17" s="9"/>
    </row>
    <row r="18" spans="1:7" ht="29.25" customHeight="1" thickBot="1" x14ac:dyDescent="0.3">
      <c r="A18" s="9">
        <v>13</v>
      </c>
      <c r="B18" s="9" t="s">
        <v>343</v>
      </c>
      <c r="C18" s="14"/>
      <c r="D18" s="9"/>
      <c r="E18" s="14" t="str">
        <f ca="1">Program!M90</f>
        <v>Cl₂O</v>
      </c>
      <c r="G18" s="9"/>
    </row>
    <row r="19" spans="1:7" ht="29.25" customHeight="1" thickBot="1" x14ac:dyDescent="0.3">
      <c r="A19" s="9">
        <v>14</v>
      </c>
      <c r="B19" s="9" t="s">
        <v>343</v>
      </c>
      <c r="C19" s="14"/>
      <c r="D19" s="9"/>
      <c r="E19" s="14" t="str">
        <f ca="1">Program!M91</f>
        <v>P₂O₅</v>
      </c>
      <c r="G19" s="9"/>
    </row>
    <row r="20" spans="1:7" ht="29.25" customHeight="1" thickBot="1" x14ac:dyDescent="0.3">
      <c r="A20" s="9">
        <v>15</v>
      </c>
      <c r="B20" s="9" t="s">
        <v>343</v>
      </c>
      <c r="C20" s="14"/>
      <c r="D20" s="9"/>
      <c r="E20" s="14" t="str">
        <f ca="1">Program!M92</f>
        <v>Mn(C₂H₃O₂)₃</v>
      </c>
      <c r="G20" s="9"/>
    </row>
    <row r="21" spans="1:7" ht="29.25" customHeight="1" thickBot="1" x14ac:dyDescent="0.3">
      <c r="A21" s="9">
        <v>16</v>
      </c>
      <c r="B21" s="9" t="s">
        <v>343</v>
      </c>
      <c r="C21" s="14"/>
      <c r="D21" s="9"/>
      <c r="E21" s="14" t="str">
        <f ca="1">Program!M93</f>
        <v>NCl₃</v>
      </c>
      <c r="G21" s="9"/>
    </row>
    <row r="22" spans="1:7" ht="29.25" customHeight="1" thickBot="1" x14ac:dyDescent="0.3">
      <c r="A22" s="9">
        <v>17</v>
      </c>
      <c r="B22" s="9" t="s">
        <v>343</v>
      </c>
      <c r="C22" s="14"/>
      <c r="D22" s="9"/>
      <c r="E22" s="14" t="str">
        <f ca="1">Program!M94</f>
        <v>Mg(H₂PO₄)₂</v>
      </c>
      <c r="G22" s="9"/>
    </row>
    <row r="23" spans="1:7" ht="29.25" customHeight="1" thickBot="1" x14ac:dyDescent="0.3">
      <c r="A23" s="9">
        <v>18</v>
      </c>
      <c r="B23" s="9" t="s">
        <v>343</v>
      </c>
      <c r="C23" s="14"/>
      <c r="D23" s="9"/>
      <c r="E23" s="14" t="str">
        <f ca="1">Program!M95</f>
        <v>Mn(SO₄)₂</v>
      </c>
      <c r="G23" s="9"/>
    </row>
    <row r="24" spans="1:7" ht="29.25" customHeight="1" thickBot="1" x14ac:dyDescent="0.3">
      <c r="A24" s="9">
        <v>19</v>
      </c>
      <c r="B24" s="9" t="s">
        <v>343</v>
      </c>
      <c r="C24" s="14"/>
      <c r="D24" s="9"/>
      <c r="E24" s="14" t="str">
        <f ca="1">Program!M96</f>
        <v>MnBr₂</v>
      </c>
      <c r="G24" s="9"/>
    </row>
    <row r="25" spans="1:7" ht="29.25" customHeight="1" thickBot="1" x14ac:dyDescent="0.3">
      <c r="A25" s="9">
        <v>20</v>
      </c>
      <c r="B25" s="9" t="s">
        <v>343</v>
      </c>
      <c r="C25" s="14"/>
      <c r="D25" s="9"/>
      <c r="E25" s="14" t="str">
        <f ca="1">Program!M97</f>
        <v>PBr₃</v>
      </c>
      <c r="G25" s="9"/>
    </row>
  </sheetData>
  <sheetProtection password="E13D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1" sqref="D1"/>
    </sheetView>
  </sheetViews>
  <sheetFormatPr defaultRowHeight="15.75" x14ac:dyDescent="0.25"/>
  <cols>
    <col min="1" max="1" width="9.140625" style="9"/>
    <col min="2" max="2" width="2.28515625" style="10" customWidth="1"/>
    <col min="3" max="3" width="31.28515625" style="10" customWidth="1"/>
    <col min="4" max="4" width="6" style="10" customWidth="1"/>
    <col min="5" max="5" width="19" style="12" customWidth="1"/>
    <col min="6" max="257" width="9.140625" style="10"/>
    <col min="258" max="258" width="2.28515625" style="10" customWidth="1"/>
    <col min="259" max="259" width="31.28515625" style="10" customWidth="1"/>
    <col min="260" max="260" width="6" style="10" customWidth="1"/>
    <col min="261" max="261" width="19" style="10" customWidth="1"/>
    <col min="262" max="513" width="9.140625" style="10"/>
    <col min="514" max="514" width="2.28515625" style="10" customWidth="1"/>
    <col min="515" max="515" width="31.28515625" style="10" customWidth="1"/>
    <col min="516" max="516" width="6" style="10" customWidth="1"/>
    <col min="517" max="517" width="19" style="10" customWidth="1"/>
    <col min="518" max="769" width="9.140625" style="10"/>
    <col min="770" max="770" width="2.28515625" style="10" customWidth="1"/>
    <col min="771" max="771" width="31.28515625" style="10" customWidth="1"/>
    <col min="772" max="772" width="6" style="10" customWidth="1"/>
    <col min="773" max="773" width="19" style="10" customWidth="1"/>
    <col min="774" max="1025" width="9.140625" style="10"/>
    <col min="1026" max="1026" width="2.28515625" style="10" customWidth="1"/>
    <col min="1027" max="1027" width="31.28515625" style="10" customWidth="1"/>
    <col min="1028" max="1028" width="6" style="10" customWidth="1"/>
    <col min="1029" max="1029" width="19" style="10" customWidth="1"/>
    <col min="1030" max="1281" width="9.140625" style="10"/>
    <col min="1282" max="1282" width="2.28515625" style="10" customWidth="1"/>
    <col min="1283" max="1283" width="31.28515625" style="10" customWidth="1"/>
    <col min="1284" max="1284" width="6" style="10" customWidth="1"/>
    <col min="1285" max="1285" width="19" style="10" customWidth="1"/>
    <col min="1286" max="1537" width="9.140625" style="10"/>
    <col min="1538" max="1538" width="2.28515625" style="10" customWidth="1"/>
    <col min="1539" max="1539" width="31.28515625" style="10" customWidth="1"/>
    <col min="1540" max="1540" width="6" style="10" customWidth="1"/>
    <col min="1541" max="1541" width="19" style="10" customWidth="1"/>
    <col min="1542" max="1793" width="9.140625" style="10"/>
    <col min="1794" max="1794" width="2.28515625" style="10" customWidth="1"/>
    <col min="1795" max="1795" width="31.28515625" style="10" customWidth="1"/>
    <col min="1796" max="1796" width="6" style="10" customWidth="1"/>
    <col min="1797" max="1797" width="19" style="10" customWidth="1"/>
    <col min="1798" max="2049" width="9.140625" style="10"/>
    <col min="2050" max="2050" width="2.28515625" style="10" customWidth="1"/>
    <col min="2051" max="2051" width="31.28515625" style="10" customWidth="1"/>
    <col min="2052" max="2052" width="6" style="10" customWidth="1"/>
    <col min="2053" max="2053" width="19" style="10" customWidth="1"/>
    <col min="2054" max="2305" width="9.140625" style="10"/>
    <col min="2306" max="2306" width="2.28515625" style="10" customWidth="1"/>
    <col min="2307" max="2307" width="31.28515625" style="10" customWidth="1"/>
    <col min="2308" max="2308" width="6" style="10" customWidth="1"/>
    <col min="2309" max="2309" width="19" style="10" customWidth="1"/>
    <col min="2310" max="2561" width="9.140625" style="10"/>
    <col min="2562" max="2562" width="2.28515625" style="10" customWidth="1"/>
    <col min="2563" max="2563" width="31.28515625" style="10" customWidth="1"/>
    <col min="2564" max="2564" width="6" style="10" customWidth="1"/>
    <col min="2565" max="2565" width="19" style="10" customWidth="1"/>
    <col min="2566" max="2817" width="9.140625" style="10"/>
    <col min="2818" max="2818" width="2.28515625" style="10" customWidth="1"/>
    <col min="2819" max="2819" width="31.28515625" style="10" customWidth="1"/>
    <col min="2820" max="2820" width="6" style="10" customWidth="1"/>
    <col min="2821" max="2821" width="19" style="10" customWidth="1"/>
    <col min="2822" max="3073" width="9.140625" style="10"/>
    <col min="3074" max="3074" width="2.28515625" style="10" customWidth="1"/>
    <col min="3075" max="3075" width="31.28515625" style="10" customWidth="1"/>
    <col min="3076" max="3076" width="6" style="10" customWidth="1"/>
    <col min="3077" max="3077" width="19" style="10" customWidth="1"/>
    <col min="3078" max="3329" width="9.140625" style="10"/>
    <col min="3330" max="3330" width="2.28515625" style="10" customWidth="1"/>
    <col min="3331" max="3331" width="31.28515625" style="10" customWidth="1"/>
    <col min="3332" max="3332" width="6" style="10" customWidth="1"/>
    <col min="3333" max="3333" width="19" style="10" customWidth="1"/>
    <col min="3334" max="3585" width="9.140625" style="10"/>
    <col min="3586" max="3586" width="2.28515625" style="10" customWidth="1"/>
    <col min="3587" max="3587" width="31.28515625" style="10" customWidth="1"/>
    <col min="3588" max="3588" width="6" style="10" customWidth="1"/>
    <col min="3589" max="3589" width="19" style="10" customWidth="1"/>
    <col min="3590" max="3841" width="9.140625" style="10"/>
    <col min="3842" max="3842" width="2.28515625" style="10" customWidth="1"/>
    <col min="3843" max="3843" width="31.28515625" style="10" customWidth="1"/>
    <col min="3844" max="3844" width="6" style="10" customWidth="1"/>
    <col min="3845" max="3845" width="19" style="10" customWidth="1"/>
    <col min="3846" max="4097" width="9.140625" style="10"/>
    <col min="4098" max="4098" width="2.28515625" style="10" customWidth="1"/>
    <col min="4099" max="4099" width="31.28515625" style="10" customWidth="1"/>
    <col min="4100" max="4100" width="6" style="10" customWidth="1"/>
    <col min="4101" max="4101" width="19" style="10" customWidth="1"/>
    <col min="4102" max="4353" width="9.140625" style="10"/>
    <col min="4354" max="4354" width="2.28515625" style="10" customWidth="1"/>
    <col min="4355" max="4355" width="31.28515625" style="10" customWidth="1"/>
    <col min="4356" max="4356" width="6" style="10" customWidth="1"/>
    <col min="4357" max="4357" width="19" style="10" customWidth="1"/>
    <col min="4358" max="4609" width="9.140625" style="10"/>
    <col min="4610" max="4610" width="2.28515625" style="10" customWidth="1"/>
    <col min="4611" max="4611" width="31.28515625" style="10" customWidth="1"/>
    <col min="4612" max="4612" width="6" style="10" customWidth="1"/>
    <col min="4613" max="4613" width="19" style="10" customWidth="1"/>
    <col min="4614" max="4865" width="9.140625" style="10"/>
    <col min="4866" max="4866" width="2.28515625" style="10" customWidth="1"/>
    <col min="4867" max="4867" width="31.28515625" style="10" customWidth="1"/>
    <col min="4868" max="4868" width="6" style="10" customWidth="1"/>
    <col min="4869" max="4869" width="19" style="10" customWidth="1"/>
    <col min="4870" max="5121" width="9.140625" style="10"/>
    <col min="5122" max="5122" width="2.28515625" style="10" customWidth="1"/>
    <col min="5123" max="5123" width="31.28515625" style="10" customWidth="1"/>
    <col min="5124" max="5124" width="6" style="10" customWidth="1"/>
    <col min="5125" max="5125" width="19" style="10" customWidth="1"/>
    <col min="5126" max="5377" width="9.140625" style="10"/>
    <col min="5378" max="5378" width="2.28515625" style="10" customWidth="1"/>
    <col min="5379" max="5379" width="31.28515625" style="10" customWidth="1"/>
    <col min="5380" max="5380" width="6" style="10" customWidth="1"/>
    <col min="5381" max="5381" width="19" style="10" customWidth="1"/>
    <col min="5382" max="5633" width="9.140625" style="10"/>
    <col min="5634" max="5634" width="2.28515625" style="10" customWidth="1"/>
    <col min="5635" max="5635" width="31.28515625" style="10" customWidth="1"/>
    <col min="5636" max="5636" width="6" style="10" customWidth="1"/>
    <col min="5637" max="5637" width="19" style="10" customWidth="1"/>
    <col min="5638" max="5889" width="9.140625" style="10"/>
    <col min="5890" max="5890" width="2.28515625" style="10" customWidth="1"/>
    <col min="5891" max="5891" width="31.28515625" style="10" customWidth="1"/>
    <col min="5892" max="5892" width="6" style="10" customWidth="1"/>
    <col min="5893" max="5893" width="19" style="10" customWidth="1"/>
    <col min="5894" max="6145" width="9.140625" style="10"/>
    <col min="6146" max="6146" width="2.28515625" style="10" customWidth="1"/>
    <col min="6147" max="6147" width="31.28515625" style="10" customWidth="1"/>
    <col min="6148" max="6148" width="6" style="10" customWidth="1"/>
    <col min="6149" max="6149" width="19" style="10" customWidth="1"/>
    <col min="6150" max="6401" width="9.140625" style="10"/>
    <col min="6402" max="6402" width="2.28515625" style="10" customWidth="1"/>
    <col min="6403" max="6403" width="31.28515625" style="10" customWidth="1"/>
    <col min="6404" max="6404" width="6" style="10" customWidth="1"/>
    <col min="6405" max="6405" width="19" style="10" customWidth="1"/>
    <col min="6406" max="6657" width="9.140625" style="10"/>
    <col min="6658" max="6658" width="2.28515625" style="10" customWidth="1"/>
    <col min="6659" max="6659" width="31.28515625" style="10" customWidth="1"/>
    <col min="6660" max="6660" width="6" style="10" customWidth="1"/>
    <col min="6661" max="6661" width="19" style="10" customWidth="1"/>
    <col min="6662" max="6913" width="9.140625" style="10"/>
    <col min="6914" max="6914" width="2.28515625" style="10" customWidth="1"/>
    <col min="6915" max="6915" width="31.28515625" style="10" customWidth="1"/>
    <col min="6916" max="6916" width="6" style="10" customWidth="1"/>
    <col min="6917" max="6917" width="19" style="10" customWidth="1"/>
    <col min="6918" max="7169" width="9.140625" style="10"/>
    <col min="7170" max="7170" width="2.28515625" style="10" customWidth="1"/>
    <col min="7171" max="7171" width="31.28515625" style="10" customWidth="1"/>
    <col min="7172" max="7172" width="6" style="10" customWidth="1"/>
    <col min="7173" max="7173" width="19" style="10" customWidth="1"/>
    <col min="7174" max="7425" width="9.140625" style="10"/>
    <col min="7426" max="7426" width="2.28515625" style="10" customWidth="1"/>
    <col min="7427" max="7427" width="31.28515625" style="10" customWidth="1"/>
    <col min="7428" max="7428" width="6" style="10" customWidth="1"/>
    <col min="7429" max="7429" width="19" style="10" customWidth="1"/>
    <col min="7430" max="7681" width="9.140625" style="10"/>
    <col min="7682" max="7682" width="2.28515625" style="10" customWidth="1"/>
    <col min="7683" max="7683" width="31.28515625" style="10" customWidth="1"/>
    <col min="7684" max="7684" width="6" style="10" customWidth="1"/>
    <col min="7685" max="7685" width="19" style="10" customWidth="1"/>
    <col min="7686" max="7937" width="9.140625" style="10"/>
    <col min="7938" max="7938" width="2.28515625" style="10" customWidth="1"/>
    <col min="7939" max="7939" width="31.28515625" style="10" customWidth="1"/>
    <col min="7940" max="7940" width="6" style="10" customWidth="1"/>
    <col min="7941" max="7941" width="19" style="10" customWidth="1"/>
    <col min="7942" max="8193" width="9.140625" style="10"/>
    <col min="8194" max="8194" width="2.28515625" style="10" customWidth="1"/>
    <col min="8195" max="8195" width="31.28515625" style="10" customWidth="1"/>
    <col min="8196" max="8196" width="6" style="10" customWidth="1"/>
    <col min="8197" max="8197" width="19" style="10" customWidth="1"/>
    <col min="8198" max="8449" width="9.140625" style="10"/>
    <col min="8450" max="8450" width="2.28515625" style="10" customWidth="1"/>
    <col min="8451" max="8451" width="31.28515625" style="10" customWidth="1"/>
    <col min="8452" max="8452" width="6" style="10" customWidth="1"/>
    <col min="8453" max="8453" width="19" style="10" customWidth="1"/>
    <col min="8454" max="8705" width="9.140625" style="10"/>
    <col min="8706" max="8706" width="2.28515625" style="10" customWidth="1"/>
    <col min="8707" max="8707" width="31.28515625" style="10" customWidth="1"/>
    <col min="8708" max="8708" width="6" style="10" customWidth="1"/>
    <col min="8709" max="8709" width="19" style="10" customWidth="1"/>
    <col min="8710" max="8961" width="9.140625" style="10"/>
    <col min="8962" max="8962" width="2.28515625" style="10" customWidth="1"/>
    <col min="8963" max="8963" width="31.28515625" style="10" customWidth="1"/>
    <col min="8964" max="8964" width="6" style="10" customWidth="1"/>
    <col min="8965" max="8965" width="19" style="10" customWidth="1"/>
    <col min="8966" max="9217" width="9.140625" style="10"/>
    <col min="9218" max="9218" width="2.28515625" style="10" customWidth="1"/>
    <col min="9219" max="9219" width="31.28515625" style="10" customWidth="1"/>
    <col min="9220" max="9220" width="6" style="10" customWidth="1"/>
    <col min="9221" max="9221" width="19" style="10" customWidth="1"/>
    <col min="9222" max="9473" width="9.140625" style="10"/>
    <col min="9474" max="9474" width="2.28515625" style="10" customWidth="1"/>
    <col min="9475" max="9475" width="31.28515625" style="10" customWidth="1"/>
    <col min="9476" max="9476" width="6" style="10" customWidth="1"/>
    <col min="9477" max="9477" width="19" style="10" customWidth="1"/>
    <col min="9478" max="9729" width="9.140625" style="10"/>
    <col min="9730" max="9730" width="2.28515625" style="10" customWidth="1"/>
    <col min="9731" max="9731" width="31.28515625" style="10" customWidth="1"/>
    <col min="9732" max="9732" width="6" style="10" customWidth="1"/>
    <col min="9733" max="9733" width="19" style="10" customWidth="1"/>
    <col min="9734" max="9985" width="9.140625" style="10"/>
    <col min="9986" max="9986" width="2.28515625" style="10" customWidth="1"/>
    <col min="9987" max="9987" width="31.28515625" style="10" customWidth="1"/>
    <col min="9988" max="9988" width="6" style="10" customWidth="1"/>
    <col min="9989" max="9989" width="19" style="10" customWidth="1"/>
    <col min="9990" max="10241" width="9.140625" style="10"/>
    <col min="10242" max="10242" width="2.28515625" style="10" customWidth="1"/>
    <col min="10243" max="10243" width="31.28515625" style="10" customWidth="1"/>
    <col min="10244" max="10244" width="6" style="10" customWidth="1"/>
    <col min="10245" max="10245" width="19" style="10" customWidth="1"/>
    <col min="10246" max="10497" width="9.140625" style="10"/>
    <col min="10498" max="10498" width="2.28515625" style="10" customWidth="1"/>
    <col min="10499" max="10499" width="31.28515625" style="10" customWidth="1"/>
    <col min="10500" max="10500" width="6" style="10" customWidth="1"/>
    <col min="10501" max="10501" width="19" style="10" customWidth="1"/>
    <col min="10502" max="10753" width="9.140625" style="10"/>
    <col min="10754" max="10754" width="2.28515625" style="10" customWidth="1"/>
    <col min="10755" max="10755" width="31.28515625" style="10" customWidth="1"/>
    <col min="10756" max="10756" width="6" style="10" customWidth="1"/>
    <col min="10757" max="10757" width="19" style="10" customWidth="1"/>
    <col min="10758" max="11009" width="9.140625" style="10"/>
    <col min="11010" max="11010" width="2.28515625" style="10" customWidth="1"/>
    <col min="11011" max="11011" width="31.28515625" style="10" customWidth="1"/>
    <col min="11012" max="11012" width="6" style="10" customWidth="1"/>
    <col min="11013" max="11013" width="19" style="10" customWidth="1"/>
    <col min="11014" max="11265" width="9.140625" style="10"/>
    <col min="11266" max="11266" width="2.28515625" style="10" customWidth="1"/>
    <col min="11267" max="11267" width="31.28515625" style="10" customWidth="1"/>
    <col min="11268" max="11268" width="6" style="10" customWidth="1"/>
    <col min="11269" max="11269" width="19" style="10" customWidth="1"/>
    <col min="11270" max="11521" width="9.140625" style="10"/>
    <col min="11522" max="11522" width="2.28515625" style="10" customWidth="1"/>
    <col min="11523" max="11523" width="31.28515625" style="10" customWidth="1"/>
    <col min="11524" max="11524" width="6" style="10" customWidth="1"/>
    <col min="11525" max="11525" width="19" style="10" customWidth="1"/>
    <col min="11526" max="11777" width="9.140625" style="10"/>
    <col min="11778" max="11778" width="2.28515625" style="10" customWidth="1"/>
    <col min="11779" max="11779" width="31.28515625" style="10" customWidth="1"/>
    <col min="11780" max="11780" width="6" style="10" customWidth="1"/>
    <col min="11781" max="11781" width="19" style="10" customWidth="1"/>
    <col min="11782" max="12033" width="9.140625" style="10"/>
    <col min="12034" max="12034" width="2.28515625" style="10" customWidth="1"/>
    <col min="12035" max="12035" width="31.28515625" style="10" customWidth="1"/>
    <col min="12036" max="12036" width="6" style="10" customWidth="1"/>
    <col min="12037" max="12037" width="19" style="10" customWidth="1"/>
    <col min="12038" max="12289" width="9.140625" style="10"/>
    <col min="12290" max="12290" width="2.28515625" style="10" customWidth="1"/>
    <col min="12291" max="12291" width="31.28515625" style="10" customWidth="1"/>
    <col min="12292" max="12292" width="6" style="10" customWidth="1"/>
    <col min="12293" max="12293" width="19" style="10" customWidth="1"/>
    <col min="12294" max="12545" width="9.140625" style="10"/>
    <col min="12546" max="12546" width="2.28515625" style="10" customWidth="1"/>
    <col min="12547" max="12547" width="31.28515625" style="10" customWidth="1"/>
    <col min="12548" max="12548" width="6" style="10" customWidth="1"/>
    <col min="12549" max="12549" width="19" style="10" customWidth="1"/>
    <col min="12550" max="12801" width="9.140625" style="10"/>
    <col min="12802" max="12802" width="2.28515625" style="10" customWidth="1"/>
    <col min="12803" max="12803" width="31.28515625" style="10" customWidth="1"/>
    <col min="12804" max="12804" width="6" style="10" customWidth="1"/>
    <col min="12805" max="12805" width="19" style="10" customWidth="1"/>
    <col min="12806" max="13057" width="9.140625" style="10"/>
    <col min="13058" max="13058" width="2.28515625" style="10" customWidth="1"/>
    <col min="13059" max="13059" width="31.28515625" style="10" customWidth="1"/>
    <col min="13060" max="13060" width="6" style="10" customWidth="1"/>
    <col min="13061" max="13061" width="19" style="10" customWidth="1"/>
    <col min="13062" max="13313" width="9.140625" style="10"/>
    <col min="13314" max="13314" width="2.28515625" style="10" customWidth="1"/>
    <col min="13315" max="13315" width="31.28515625" style="10" customWidth="1"/>
    <col min="13316" max="13316" width="6" style="10" customWidth="1"/>
    <col min="13317" max="13317" width="19" style="10" customWidth="1"/>
    <col min="13318" max="13569" width="9.140625" style="10"/>
    <col min="13570" max="13570" width="2.28515625" style="10" customWidth="1"/>
    <col min="13571" max="13571" width="31.28515625" style="10" customWidth="1"/>
    <col min="13572" max="13572" width="6" style="10" customWidth="1"/>
    <col min="13573" max="13573" width="19" style="10" customWidth="1"/>
    <col min="13574" max="13825" width="9.140625" style="10"/>
    <col min="13826" max="13826" width="2.28515625" style="10" customWidth="1"/>
    <col min="13827" max="13827" width="31.28515625" style="10" customWidth="1"/>
    <col min="13828" max="13828" width="6" style="10" customWidth="1"/>
    <col min="13829" max="13829" width="19" style="10" customWidth="1"/>
    <col min="13830" max="14081" width="9.140625" style="10"/>
    <col min="14082" max="14082" width="2.28515625" style="10" customWidth="1"/>
    <col min="14083" max="14083" width="31.28515625" style="10" customWidth="1"/>
    <col min="14084" max="14084" width="6" style="10" customWidth="1"/>
    <col min="14085" max="14085" width="19" style="10" customWidth="1"/>
    <col min="14086" max="14337" width="9.140625" style="10"/>
    <col min="14338" max="14338" width="2.28515625" style="10" customWidth="1"/>
    <col min="14339" max="14339" width="31.28515625" style="10" customWidth="1"/>
    <col min="14340" max="14340" width="6" style="10" customWidth="1"/>
    <col min="14341" max="14341" width="19" style="10" customWidth="1"/>
    <col min="14342" max="14593" width="9.140625" style="10"/>
    <col min="14594" max="14594" width="2.28515625" style="10" customWidth="1"/>
    <col min="14595" max="14595" width="31.28515625" style="10" customWidth="1"/>
    <col min="14596" max="14596" width="6" style="10" customWidth="1"/>
    <col min="14597" max="14597" width="19" style="10" customWidth="1"/>
    <col min="14598" max="14849" width="9.140625" style="10"/>
    <col min="14850" max="14850" width="2.28515625" style="10" customWidth="1"/>
    <col min="14851" max="14851" width="31.28515625" style="10" customWidth="1"/>
    <col min="14852" max="14852" width="6" style="10" customWidth="1"/>
    <col min="14853" max="14853" width="19" style="10" customWidth="1"/>
    <col min="14854" max="15105" width="9.140625" style="10"/>
    <col min="15106" max="15106" width="2.28515625" style="10" customWidth="1"/>
    <col min="15107" max="15107" width="31.28515625" style="10" customWidth="1"/>
    <col min="15108" max="15108" width="6" style="10" customWidth="1"/>
    <col min="15109" max="15109" width="19" style="10" customWidth="1"/>
    <col min="15110" max="15361" width="9.140625" style="10"/>
    <col min="15362" max="15362" width="2.28515625" style="10" customWidth="1"/>
    <col min="15363" max="15363" width="31.28515625" style="10" customWidth="1"/>
    <col min="15364" max="15364" width="6" style="10" customWidth="1"/>
    <col min="15365" max="15365" width="19" style="10" customWidth="1"/>
    <col min="15366" max="15617" width="9.140625" style="10"/>
    <col min="15618" max="15618" width="2.28515625" style="10" customWidth="1"/>
    <col min="15619" max="15619" width="31.28515625" style="10" customWidth="1"/>
    <col min="15620" max="15620" width="6" style="10" customWidth="1"/>
    <col min="15621" max="15621" width="19" style="10" customWidth="1"/>
    <col min="15622" max="15873" width="9.140625" style="10"/>
    <col min="15874" max="15874" width="2.28515625" style="10" customWidth="1"/>
    <col min="15875" max="15875" width="31.28515625" style="10" customWidth="1"/>
    <col min="15876" max="15876" width="6" style="10" customWidth="1"/>
    <col min="15877" max="15877" width="19" style="10" customWidth="1"/>
    <col min="15878" max="16129" width="9.140625" style="10"/>
    <col min="16130" max="16130" width="2.28515625" style="10" customWidth="1"/>
    <col min="16131" max="16131" width="31.28515625" style="10" customWidth="1"/>
    <col min="16132" max="16132" width="6" style="10" customWidth="1"/>
    <col min="16133" max="16133" width="19" style="10" customWidth="1"/>
    <col min="16134" max="16384" width="9.140625" style="10"/>
  </cols>
  <sheetData>
    <row r="1" spans="1:7" ht="23.25" x14ac:dyDescent="0.35">
      <c r="D1" s="11" t="s">
        <v>344</v>
      </c>
    </row>
    <row r="2" spans="1:7" x14ac:dyDescent="0.25">
      <c r="D2" s="13" t="s">
        <v>340</v>
      </c>
    </row>
    <row r="3" spans="1:7" x14ac:dyDescent="0.25">
      <c r="D3" s="13"/>
    </row>
    <row r="4" spans="1:7" ht="23.25" x14ac:dyDescent="0.35">
      <c r="C4" s="11" t="s">
        <v>341</v>
      </c>
      <c r="D4" s="11"/>
      <c r="E4" s="11" t="s">
        <v>342</v>
      </c>
    </row>
    <row r="5" spans="1:7" ht="23.25" x14ac:dyDescent="0.35">
      <c r="D5" s="11"/>
    </row>
    <row r="6" spans="1:7" ht="29.25" customHeight="1" thickBot="1" x14ac:dyDescent="0.3">
      <c r="A6" s="9">
        <v>1</v>
      </c>
      <c r="B6" s="9" t="s">
        <v>343</v>
      </c>
      <c r="C6" s="14" t="str">
        <f ca="1">Program!L78</f>
        <v>calcium iodide</v>
      </c>
      <c r="D6" s="9"/>
      <c r="E6" s="14" t="str">
        <f ca="1">Program!M78</f>
        <v>CaI₂</v>
      </c>
      <c r="G6" s="9"/>
    </row>
    <row r="7" spans="1:7" ht="29.25" customHeight="1" thickBot="1" x14ac:dyDescent="0.3">
      <c r="A7" s="9">
        <v>2</v>
      </c>
      <c r="B7" s="9" t="s">
        <v>343</v>
      </c>
      <c r="C7" s="14" t="str">
        <f ca="1">Program!L79</f>
        <v>strontium fluoride</v>
      </c>
      <c r="D7" s="9"/>
      <c r="E7" s="14" t="str">
        <f ca="1">Program!M79</f>
        <v>SrF₂</v>
      </c>
      <c r="G7" s="9"/>
    </row>
    <row r="8" spans="1:7" ht="29.25" customHeight="1" thickBot="1" x14ac:dyDescent="0.3">
      <c r="A8" s="9">
        <v>3</v>
      </c>
      <c r="B8" s="9" t="s">
        <v>343</v>
      </c>
      <c r="C8" s="14" t="str">
        <f ca="1">Program!L80</f>
        <v>hydronium sulfate</v>
      </c>
      <c r="D8" s="9"/>
      <c r="E8" s="14" t="str">
        <f ca="1">Program!M80</f>
        <v>(H₃O)₂SO₄</v>
      </c>
      <c r="G8" s="9"/>
    </row>
    <row r="9" spans="1:7" ht="29.25" customHeight="1" thickBot="1" x14ac:dyDescent="0.3">
      <c r="A9" s="9">
        <v>4</v>
      </c>
      <c r="B9" s="9" t="s">
        <v>343</v>
      </c>
      <c r="C9" s="14" t="str">
        <f ca="1">Program!L81</f>
        <v>cobalt(II) hydrogen carbonate</v>
      </c>
      <c r="D9" s="9"/>
      <c r="E9" s="14" t="str">
        <f ca="1">Program!M81</f>
        <v>Co(HCO₃)₂</v>
      </c>
      <c r="G9" s="9"/>
    </row>
    <row r="10" spans="1:7" ht="29.25" customHeight="1" thickBot="1" x14ac:dyDescent="0.3">
      <c r="A10" s="9">
        <v>5</v>
      </c>
      <c r="B10" s="9" t="s">
        <v>343</v>
      </c>
      <c r="C10" s="14" t="str">
        <f ca="1">Program!L82</f>
        <v>cobalt(II) bicarbonate</v>
      </c>
      <c r="D10" s="9"/>
      <c r="E10" s="14" t="str">
        <f ca="1">Program!M82</f>
        <v>Co(HCO₃)₂</v>
      </c>
      <c r="G10" s="9"/>
    </row>
    <row r="11" spans="1:7" ht="29.25" customHeight="1" thickBot="1" x14ac:dyDescent="0.3">
      <c r="A11" s="9">
        <v>6</v>
      </c>
      <c r="B11" s="9" t="s">
        <v>343</v>
      </c>
      <c r="C11" s="14" t="str">
        <f ca="1">Program!L83</f>
        <v>manganese(IV) nitride</v>
      </c>
      <c r="D11" s="9"/>
      <c r="E11" s="14" t="str">
        <f ca="1">Program!M83</f>
        <v>Mn₃N₄</v>
      </c>
      <c r="G11" s="9"/>
    </row>
    <row r="12" spans="1:7" ht="29.25" customHeight="1" thickBot="1" x14ac:dyDescent="0.3">
      <c r="A12" s="9">
        <v>7</v>
      </c>
      <c r="B12" s="9" t="s">
        <v>343</v>
      </c>
      <c r="C12" s="14" t="str">
        <f ca="1">Program!L84</f>
        <v>chromium(VI) hydroxide</v>
      </c>
      <c r="D12" s="9"/>
      <c r="E12" s="14" t="str">
        <f ca="1">Program!M84</f>
        <v>Cr(OH)₆</v>
      </c>
      <c r="G12" s="9"/>
    </row>
    <row r="13" spans="1:7" ht="29.25" customHeight="1" thickBot="1" x14ac:dyDescent="0.3">
      <c r="A13" s="9">
        <v>8</v>
      </c>
      <c r="B13" s="9" t="s">
        <v>343</v>
      </c>
      <c r="C13" s="14" t="str">
        <f ca="1">Program!L85</f>
        <v>lithium bicarbonate</v>
      </c>
      <c r="D13" s="9"/>
      <c r="E13" s="14" t="str">
        <f ca="1">Program!M85</f>
        <v>LiHCO₃</v>
      </c>
      <c r="G13" s="9"/>
    </row>
    <row r="14" spans="1:7" ht="29.25" customHeight="1" thickBot="1" x14ac:dyDescent="0.3">
      <c r="A14" s="9">
        <v>9</v>
      </c>
      <c r="B14" s="9" t="s">
        <v>343</v>
      </c>
      <c r="C14" s="14" t="str">
        <f ca="1">Program!L86</f>
        <v>manganese(III) hydrogen carbonate</v>
      </c>
      <c r="D14" s="9"/>
      <c r="E14" s="14" t="str">
        <f ca="1">Program!M86</f>
        <v>Mn(HCO₃)₃</v>
      </c>
      <c r="G14" s="9"/>
    </row>
    <row r="15" spans="1:7" ht="29.25" customHeight="1" thickBot="1" x14ac:dyDescent="0.3">
      <c r="A15" s="9">
        <v>10</v>
      </c>
      <c r="B15" s="9" t="s">
        <v>343</v>
      </c>
      <c r="C15" s="14" t="str">
        <f ca="1">Program!L87</f>
        <v>cesium iodide</v>
      </c>
      <c r="D15" s="9"/>
      <c r="E15" s="14" t="str">
        <f ca="1">Program!M87</f>
        <v>CsI</v>
      </c>
      <c r="G15" s="9"/>
    </row>
    <row r="16" spans="1:7" ht="29.25" customHeight="1" thickBot="1" x14ac:dyDescent="0.3">
      <c r="A16" s="9">
        <v>11</v>
      </c>
      <c r="B16" s="9" t="s">
        <v>343</v>
      </c>
      <c r="C16" s="14" t="str">
        <f ca="1">Program!L88</f>
        <v>iron(II) hydrogen carbonate</v>
      </c>
      <c r="D16" s="9"/>
      <c r="E16" s="14" t="str">
        <f ca="1">Program!M88</f>
        <v>Fe(HCO₃)₂</v>
      </c>
      <c r="G16" s="9"/>
    </row>
    <row r="17" spans="1:7" ht="29.25" customHeight="1" thickBot="1" x14ac:dyDescent="0.3">
      <c r="A17" s="9">
        <v>12</v>
      </c>
      <c r="B17" s="9" t="s">
        <v>343</v>
      </c>
      <c r="C17" s="14" t="str">
        <f ca="1">Program!L89</f>
        <v>copper(II) hydroxide</v>
      </c>
      <c r="D17" s="9"/>
      <c r="E17" s="14" t="str">
        <f ca="1">Program!M89</f>
        <v>Cu(OH)₂</v>
      </c>
      <c r="G17" s="9"/>
    </row>
    <row r="18" spans="1:7" ht="29.25" customHeight="1" thickBot="1" x14ac:dyDescent="0.3">
      <c r="A18" s="9">
        <v>13</v>
      </c>
      <c r="B18" s="9" t="s">
        <v>343</v>
      </c>
      <c r="C18" s="14" t="str">
        <f ca="1">Program!L90</f>
        <v>dichlorine monoxide</v>
      </c>
      <c r="D18" s="9"/>
      <c r="E18" s="14" t="str">
        <f ca="1">Program!M90</f>
        <v>Cl₂O</v>
      </c>
      <c r="G18" s="9"/>
    </row>
    <row r="19" spans="1:7" ht="29.25" customHeight="1" thickBot="1" x14ac:dyDescent="0.3">
      <c r="A19" s="9">
        <v>14</v>
      </c>
      <c r="B19" s="9" t="s">
        <v>343</v>
      </c>
      <c r="C19" s="14" t="str">
        <f ca="1">Program!L91</f>
        <v>diphosphorus pentoxide</v>
      </c>
      <c r="D19" s="9"/>
      <c r="E19" s="14" t="str">
        <f ca="1">Program!M91</f>
        <v>P₂O₅</v>
      </c>
      <c r="G19" s="9"/>
    </row>
    <row r="20" spans="1:7" ht="29.25" customHeight="1" thickBot="1" x14ac:dyDescent="0.3">
      <c r="A20" s="9">
        <v>15</v>
      </c>
      <c r="B20" s="9" t="s">
        <v>343</v>
      </c>
      <c r="C20" s="14" t="str">
        <f ca="1">Program!L92</f>
        <v>manganese(III) acetate</v>
      </c>
      <c r="D20" s="9"/>
      <c r="E20" s="14" t="str">
        <f ca="1">Program!M92</f>
        <v>Mn(C₂H₃O₂)₃</v>
      </c>
      <c r="G20" s="9"/>
    </row>
    <row r="21" spans="1:7" ht="29.25" customHeight="1" thickBot="1" x14ac:dyDescent="0.3">
      <c r="A21" s="9">
        <v>16</v>
      </c>
      <c r="B21" s="9" t="s">
        <v>343</v>
      </c>
      <c r="C21" s="14" t="str">
        <f ca="1">Program!L93</f>
        <v>nitrogen trichloride</v>
      </c>
      <c r="D21" s="9"/>
      <c r="E21" s="14" t="str">
        <f ca="1">Program!M93</f>
        <v>NCl₃</v>
      </c>
      <c r="G21" s="9"/>
    </row>
    <row r="22" spans="1:7" ht="29.25" customHeight="1" thickBot="1" x14ac:dyDescent="0.3">
      <c r="A22" s="9">
        <v>17</v>
      </c>
      <c r="B22" s="9" t="s">
        <v>343</v>
      </c>
      <c r="C22" s="14" t="str">
        <f ca="1">Program!L94</f>
        <v>magnesium dihydrogen phosphate</v>
      </c>
      <c r="D22" s="9"/>
      <c r="E22" s="14" t="str">
        <f ca="1">Program!M94</f>
        <v>Mg(H₂PO₄)₂</v>
      </c>
      <c r="G22" s="9"/>
    </row>
    <row r="23" spans="1:7" ht="29.25" customHeight="1" thickBot="1" x14ac:dyDescent="0.3">
      <c r="A23" s="9">
        <v>18</v>
      </c>
      <c r="B23" s="9" t="s">
        <v>343</v>
      </c>
      <c r="C23" s="14" t="str">
        <f ca="1">Program!L95</f>
        <v>manganese(IV) sulfate</v>
      </c>
      <c r="D23" s="9"/>
      <c r="E23" s="14" t="str">
        <f ca="1">Program!M95</f>
        <v>Mn(SO₄)₂</v>
      </c>
      <c r="G23" s="9"/>
    </row>
    <row r="24" spans="1:7" ht="29.25" customHeight="1" thickBot="1" x14ac:dyDescent="0.3">
      <c r="A24" s="9">
        <v>19</v>
      </c>
      <c r="B24" s="9" t="s">
        <v>343</v>
      </c>
      <c r="C24" s="14" t="str">
        <f ca="1">Program!L96</f>
        <v>manganese(II) bromide</v>
      </c>
      <c r="D24" s="9"/>
      <c r="E24" s="14" t="str">
        <f ca="1">Program!M96</f>
        <v>MnBr₂</v>
      </c>
      <c r="G24" s="9"/>
    </row>
    <row r="25" spans="1:7" ht="29.25" customHeight="1" thickBot="1" x14ac:dyDescent="0.3">
      <c r="A25" s="9">
        <v>20</v>
      </c>
      <c r="B25" s="9" t="s">
        <v>343</v>
      </c>
      <c r="C25" s="14" t="str">
        <f ca="1">Program!L97</f>
        <v>phosphorus tribromide</v>
      </c>
      <c r="D25" s="9"/>
      <c r="E25" s="14" t="str">
        <f ca="1">Program!M97</f>
        <v>PBr₃</v>
      </c>
      <c r="G25" s="9"/>
    </row>
  </sheetData>
  <sheetProtection password="E13D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55"/>
  <sheetViews>
    <sheetView workbookViewId="0">
      <selection activeCell="A3" sqref="A3"/>
    </sheetView>
  </sheetViews>
  <sheetFormatPr defaultRowHeight="15" x14ac:dyDescent="0.25"/>
  <cols>
    <col min="1" max="3" width="9.140625" style="15"/>
    <col min="4" max="4" width="13.5703125" style="15" customWidth="1"/>
    <col min="5" max="11" width="9.140625" style="15"/>
    <col min="12" max="12" width="21.42578125" style="15" bestFit="1" customWidth="1"/>
    <col min="13" max="15" width="9.140625" style="15"/>
    <col min="16" max="16" width="9.140625" style="15" customWidth="1"/>
    <col min="17" max="18" width="9.140625" style="15"/>
    <col min="19" max="19" width="14.28515625" style="15" bestFit="1" customWidth="1"/>
    <col min="20" max="24" width="9.140625" style="15"/>
    <col min="25" max="25" width="20.140625" style="15" bestFit="1" customWidth="1"/>
    <col min="26" max="28" width="9.140625" style="15"/>
    <col min="29" max="29" width="13.140625" style="15" customWidth="1"/>
    <col min="30" max="16384" width="9.140625" style="15"/>
  </cols>
  <sheetData>
    <row r="1" spans="1:35" x14ac:dyDescent="0.25">
      <c r="A1" s="18" t="s">
        <v>159</v>
      </c>
      <c r="B1" s="18"/>
      <c r="C1" s="18"/>
    </row>
    <row r="2" spans="1:35" x14ac:dyDescent="0.25">
      <c r="A2" s="18" t="s">
        <v>160</v>
      </c>
      <c r="B2" s="18"/>
      <c r="C2" s="18"/>
    </row>
    <row r="3" spans="1:35" x14ac:dyDescent="0.25">
      <c r="A3" s="18"/>
      <c r="B3" s="18"/>
      <c r="C3" s="18"/>
    </row>
    <row r="4" spans="1:35" x14ac:dyDescent="0.25">
      <c r="A4" s="18" t="s">
        <v>304</v>
      </c>
      <c r="B4" s="18"/>
      <c r="C4" s="18" t="s">
        <v>305</v>
      </c>
    </row>
    <row r="5" spans="1:35" x14ac:dyDescent="0.25">
      <c r="A5" s="18"/>
      <c r="B5" s="18"/>
      <c r="C5" s="19" t="s">
        <v>306</v>
      </c>
    </row>
    <row r="6" spans="1:35" x14ac:dyDescent="0.25">
      <c r="C6" s="16"/>
    </row>
    <row r="7" spans="1:35" x14ac:dyDescent="0.25">
      <c r="C7" s="16"/>
    </row>
    <row r="8" spans="1:35" x14ac:dyDescent="0.25">
      <c r="D8" s="15" t="s">
        <v>0</v>
      </c>
      <c r="L8" s="15" t="s">
        <v>69</v>
      </c>
      <c r="S8" s="15" t="s">
        <v>224</v>
      </c>
      <c r="Y8" s="15" t="s">
        <v>221</v>
      </c>
      <c r="AD8" s="15" t="s">
        <v>225</v>
      </c>
      <c r="AH8" s="15" t="s">
        <v>330</v>
      </c>
    </row>
    <row r="9" spans="1:35" x14ac:dyDescent="0.25">
      <c r="B9" s="15">
        <v>0</v>
      </c>
      <c r="D9" s="15" t="s">
        <v>1</v>
      </c>
      <c r="E9" s="15" t="s">
        <v>2</v>
      </c>
      <c r="F9" s="15" t="s">
        <v>22</v>
      </c>
      <c r="G9" s="15" t="s">
        <v>3</v>
      </c>
      <c r="J9" s="15">
        <v>0</v>
      </c>
      <c r="L9" s="15" t="s">
        <v>1</v>
      </c>
      <c r="M9" s="15" t="s">
        <v>2</v>
      </c>
      <c r="N9" s="15" t="s">
        <v>22</v>
      </c>
      <c r="O9" s="15" t="s">
        <v>3</v>
      </c>
      <c r="Q9" s="15">
        <v>0</v>
      </c>
      <c r="R9" s="15" t="s">
        <v>229</v>
      </c>
      <c r="S9" s="15" t="s">
        <v>234</v>
      </c>
      <c r="T9" s="15" t="s">
        <v>2</v>
      </c>
      <c r="U9" s="15" t="s">
        <v>22</v>
      </c>
      <c r="W9" s="15">
        <v>0</v>
      </c>
      <c r="Y9" s="15" t="s">
        <v>1</v>
      </c>
      <c r="Z9" s="15" t="s">
        <v>22</v>
      </c>
      <c r="AB9" s="15">
        <v>0</v>
      </c>
      <c r="AD9" s="15" t="s">
        <v>1</v>
      </c>
      <c r="AE9" s="15" t="s">
        <v>22</v>
      </c>
      <c r="AH9" s="15">
        <v>0</v>
      </c>
      <c r="AI9" s="17" t="s">
        <v>331</v>
      </c>
    </row>
    <row r="10" spans="1:35" x14ac:dyDescent="0.25">
      <c r="B10" s="15">
        <f>IF(C10=TRUE,B9+1,B9)</f>
        <v>1</v>
      </c>
      <c r="C10" s="21" t="b">
        <v>1</v>
      </c>
      <c r="D10" s="15" t="s">
        <v>4</v>
      </c>
      <c r="E10" s="15">
        <v>3</v>
      </c>
      <c r="F10" s="15" t="s">
        <v>23</v>
      </c>
      <c r="G10" s="15" t="b">
        <v>0</v>
      </c>
      <c r="J10" s="15">
        <f>IF(K10=TRUE,J9+1,J9)</f>
        <v>0</v>
      </c>
      <c r="K10" s="21" t="b">
        <v>0</v>
      </c>
      <c r="L10" s="15" t="s">
        <v>70</v>
      </c>
      <c r="M10" s="15">
        <v>3</v>
      </c>
      <c r="N10" s="15" t="s">
        <v>71</v>
      </c>
      <c r="O10" s="15" t="b">
        <v>0</v>
      </c>
      <c r="Q10" s="15">
        <f>IF(AND(R10,K10),Q9+1,Q9)</f>
        <v>0</v>
      </c>
      <c r="R10" s="15" t="b">
        <v>1</v>
      </c>
      <c r="S10" s="15" t="s">
        <v>235</v>
      </c>
      <c r="T10" s="15">
        <f>M10</f>
        <v>3</v>
      </c>
      <c r="U10" s="15" t="str">
        <f>N10</f>
        <v>As</v>
      </c>
      <c r="W10" s="15">
        <f>IF(X10=TRUE,W9+1,W9)</f>
        <v>1</v>
      </c>
      <c r="X10" s="21" t="b">
        <v>1</v>
      </c>
      <c r="Y10" s="15" t="s">
        <v>209</v>
      </c>
      <c r="Z10" s="15" t="s">
        <v>346</v>
      </c>
      <c r="AB10" s="15">
        <f>IF(AC10=TRUE,AB9+1,AB9)</f>
        <v>0</v>
      </c>
      <c r="AC10" s="21" t="b">
        <v>0</v>
      </c>
      <c r="AD10" s="15" t="s">
        <v>273</v>
      </c>
      <c r="AE10" s="15" t="s">
        <v>347</v>
      </c>
      <c r="AH10" s="15">
        <v>1</v>
      </c>
      <c r="AI10" s="17" t="s">
        <v>322</v>
      </c>
    </row>
    <row r="11" spans="1:35" x14ac:dyDescent="0.25">
      <c r="B11" s="15">
        <f t="shared" ref="B11:B70" si="0">IF(C11=TRUE,B10+1,B10)</f>
        <v>2</v>
      </c>
      <c r="C11" s="21" t="b">
        <v>1</v>
      </c>
      <c r="D11" s="15" t="s">
        <v>5</v>
      </c>
      <c r="E11" s="15">
        <v>2</v>
      </c>
      <c r="F11" s="15" t="s">
        <v>24</v>
      </c>
      <c r="G11" s="15" t="b">
        <v>0</v>
      </c>
      <c r="J11" s="15">
        <f t="shared" ref="J11:J60" si="1">IF(K11=TRUE,J10+1,J10)</f>
        <v>1</v>
      </c>
      <c r="K11" s="21" t="b">
        <v>1</v>
      </c>
      <c r="L11" s="15" t="s">
        <v>73</v>
      </c>
      <c r="M11" s="15">
        <v>1</v>
      </c>
      <c r="N11" s="15" t="s">
        <v>74</v>
      </c>
      <c r="O11" s="15" t="b">
        <v>0</v>
      </c>
      <c r="Q11" s="15">
        <f t="shared" ref="Q11:Q60" si="2">IF(AND(R11,K11),Q10+1,Q10)</f>
        <v>1</v>
      </c>
      <c r="R11" s="15" t="b">
        <v>1</v>
      </c>
      <c r="S11" s="15" t="s">
        <v>236</v>
      </c>
      <c r="T11" s="15">
        <f t="shared" ref="T11:T32" si="3">M11</f>
        <v>1</v>
      </c>
      <c r="U11" s="15" t="str">
        <f t="shared" ref="U11:U32" si="4">N11</f>
        <v>Br</v>
      </c>
      <c r="W11" s="15">
        <f t="shared" ref="W11:W48" si="5">IF(X11=TRUE,W10+1,W10)</f>
        <v>2</v>
      </c>
      <c r="X11" s="21" t="b">
        <v>1</v>
      </c>
      <c r="Y11" s="15" t="s">
        <v>193</v>
      </c>
      <c r="Z11" s="15" t="s">
        <v>348</v>
      </c>
      <c r="AB11" s="15">
        <f t="shared" ref="AB11:AB38" si="6">IF(AC11=TRUE,AB10+1,AB10)</f>
        <v>0</v>
      </c>
      <c r="AC11" s="21" t="b">
        <v>0</v>
      </c>
      <c r="AD11" s="15" t="s">
        <v>275</v>
      </c>
      <c r="AE11" s="15" t="s">
        <v>349</v>
      </c>
      <c r="AH11" s="15">
        <v>2</v>
      </c>
      <c r="AI11" s="17" t="s">
        <v>323</v>
      </c>
    </row>
    <row r="12" spans="1:35" x14ac:dyDescent="0.25">
      <c r="B12" s="15">
        <f t="shared" si="0"/>
        <v>2</v>
      </c>
      <c r="C12" s="21" t="b">
        <v>0</v>
      </c>
      <c r="D12" s="15" t="s">
        <v>6</v>
      </c>
      <c r="E12" s="15">
        <v>2</v>
      </c>
      <c r="F12" s="15" t="s">
        <v>25</v>
      </c>
      <c r="G12" s="15" t="b">
        <v>0</v>
      </c>
      <c r="J12" s="15">
        <f t="shared" si="1"/>
        <v>2</v>
      </c>
      <c r="K12" s="21" t="b">
        <v>1</v>
      </c>
      <c r="L12" s="15" t="s">
        <v>75</v>
      </c>
      <c r="M12" s="15">
        <v>1</v>
      </c>
      <c r="N12" s="15" t="s">
        <v>76</v>
      </c>
      <c r="O12" s="15" t="b">
        <v>0</v>
      </c>
      <c r="Q12" s="15">
        <f t="shared" si="2"/>
        <v>2</v>
      </c>
      <c r="R12" s="15" t="b">
        <v>1</v>
      </c>
      <c r="S12" s="15" t="s">
        <v>237</v>
      </c>
      <c r="T12" s="15">
        <f t="shared" si="3"/>
        <v>1</v>
      </c>
      <c r="U12" s="15" t="str">
        <f t="shared" si="4"/>
        <v>Cl</v>
      </c>
      <c r="W12" s="15">
        <f t="shared" si="5"/>
        <v>3</v>
      </c>
      <c r="X12" s="21" t="b">
        <v>1</v>
      </c>
      <c r="Y12" s="15" t="s">
        <v>192</v>
      </c>
      <c r="Z12" s="15" t="s">
        <v>350</v>
      </c>
      <c r="AB12" s="15">
        <f t="shared" si="6"/>
        <v>0</v>
      </c>
      <c r="AC12" s="21" t="b">
        <v>0</v>
      </c>
      <c r="AD12" s="15" t="s">
        <v>276</v>
      </c>
      <c r="AE12" s="15" t="s">
        <v>351</v>
      </c>
      <c r="AH12" s="15">
        <v>3</v>
      </c>
      <c r="AI12" s="17" t="s">
        <v>324</v>
      </c>
    </row>
    <row r="13" spans="1:35" x14ac:dyDescent="0.25">
      <c r="B13" s="15">
        <f t="shared" si="0"/>
        <v>2</v>
      </c>
      <c r="C13" s="21" t="b">
        <v>0</v>
      </c>
      <c r="D13" s="15" t="s">
        <v>7</v>
      </c>
      <c r="E13" s="15">
        <v>2</v>
      </c>
      <c r="F13" s="15" t="s">
        <v>26</v>
      </c>
      <c r="G13" s="15" t="b">
        <v>0</v>
      </c>
      <c r="J13" s="15">
        <f t="shared" si="1"/>
        <v>3</v>
      </c>
      <c r="K13" s="21" t="b">
        <v>1</v>
      </c>
      <c r="L13" s="15" t="s">
        <v>77</v>
      </c>
      <c r="M13" s="15">
        <v>1</v>
      </c>
      <c r="N13" s="15" t="s">
        <v>78</v>
      </c>
      <c r="O13" s="15" t="b">
        <v>0</v>
      </c>
      <c r="Q13" s="15">
        <f t="shared" si="2"/>
        <v>3</v>
      </c>
      <c r="R13" s="15" t="b">
        <v>1</v>
      </c>
      <c r="S13" s="15" t="s">
        <v>238</v>
      </c>
      <c r="T13" s="15">
        <f t="shared" si="3"/>
        <v>1</v>
      </c>
      <c r="U13" s="15" t="str">
        <f t="shared" si="4"/>
        <v>F</v>
      </c>
      <c r="W13" s="15">
        <f t="shared" si="5"/>
        <v>4</v>
      </c>
      <c r="X13" s="21" t="b">
        <v>1</v>
      </c>
      <c r="Y13" s="15" t="s">
        <v>213</v>
      </c>
      <c r="Z13" s="15" t="s">
        <v>352</v>
      </c>
      <c r="AB13" s="15">
        <f t="shared" si="6"/>
        <v>0</v>
      </c>
      <c r="AC13" s="21" t="b">
        <v>0</v>
      </c>
      <c r="AD13" s="15" t="s">
        <v>277</v>
      </c>
      <c r="AE13" s="15" t="s">
        <v>353</v>
      </c>
      <c r="AH13" s="15">
        <v>4</v>
      </c>
      <c r="AI13" s="17" t="s">
        <v>325</v>
      </c>
    </row>
    <row r="14" spans="1:35" x14ac:dyDescent="0.25">
      <c r="B14" s="15">
        <f t="shared" si="0"/>
        <v>3</v>
      </c>
      <c r="C14" s="21" t="b">
        <v>1</v>
      </c>
      <c r="D14" s="15" t="s">
        <v>9</v>
      </c>
      <c r="E14" s="15">
        <v>2</v>
      </c>
      <c r="F14" s="15" t="s">
        <v>28</v>
      </c>
      <c r="G14" s="15" t="b">
        <v>0</v>
      </c>
      <c r="J14" s="15">
        <f t="shared" si="1"/>
        <v>4</v>
      </c>
      <c r="K14" s="21" t="b">
        <v>1</v>
      </c>
      <c r="L14" s="15" t="s">
        <v>79</v>
      </c>
      <c r="M14" s="15">
        <v>1</v>
      </c>
      <c r="N14" s="15" t="s">
        <v>80</v>
      </c>
      <c r="O14" s="15" t="b">
        <v>0</v>
      </c>
      <c r="Q14" s="15">
        <f t="shared" si="2"/>
        <v>4</v>
      </c>
      <c r="R14" s="15" t="b">
        <v>1</v>
      </c>
      <c r="S14" s="15" t="s">
        <v>239</v>
      </c>
      <c r="T14" s="15">
        <f t="shared" si="3"/>
        <v>1</v>
      </c>
      <c r="U14" s="15" t="str">
        <f t="shared" si="4"/>
        <v>I</v>
      </c>
      <c r="W14" s="15">
        <f t="shared" si="5"/>
        <v>5</v>
      </c>
      <c r="X14" s="21" t="b">
        <v>1</v>
      </c>
      <c r="Y14" s="15" t="s">
        <v>215</v>
      </c>
      <c r="Z14" s="15" t="s">
        <v>354</v>
      </c>
      <c r="AB14" s="15">
        <f t="shared" si="6"/>
        <v>0</v>
      </c>
      <c r="AC14" s="21" t="b">
        <v>0</v>
      </c>
      <c r="AD14" s="15" t="s">
        <v>278</v>
      </c>
      <c r="AE14" s="15" t="s">
        <v>355</v>
      </c>
      <c r="AH14" s="15">
        <v>5</v>
      </c>
      <c r="AI14" s="17" t="s">
        <v>326</v>
      </c>
    </row>
    <row r="15" spans="1:35" x14ac:dyDescent="0.25">
      <c r="B15" s="15">
        <f t="shared" si="0"/>
        <v>4</v>
      </c>
      <c r="C15" s="21" t="b">
        <v>1</v>
      </c>
      <c r="D15" s="15" t="s">
        <v>8</v>
      </c>
      <c r="E15" s="15">
        <v>1</v>
      </c>
      <c r="F15" s="15" t="s">
        <v>27</v>
      </c>
      <c r="G15" s="15" t="b">
        <v>0</v>
      </c>
      <c r="J15" s="15">
        <f t="shared" si="1"/>
        <v>5</v>
      </c>
      <c r="K15" s="21" t="b">
        <v>1</v>
      </c>
      <c r="L15" s="15" t="s">
        <v>81</v>
      </c>
      <c r="M15" s="15">
        <v>3</v>
      </c>
      <c r="N15" s="15" t="s">
        <v>82</v>
      </c>
      <c r="O15" s="15" t="b">
        <v>0</v>
      </c>
      <c r="Q15" s="15">
        <f t="shared" si="2"/>
        <v>5</v>
      </c>
      <c r="R15" s="15" t="b">
        <v>1</v>
      </c>
      <c r="S15" s="15" t="s">
        <v>240</v>
      </c>
      <c r="T15" s="15">
        <f t="shared" si="3"/>
        <v>3</v>
      </c>
      <c r="U15" s="15" t="str">
        <f t="shared" si="4"/>
        <v>N</v>
      </c>
      <c r="W15" s="15">
        <f t="shared" si="5"/>
        <v>6</v>
      </c>
      <c r="X15" s="21" t="b">
        <v>1</v>
      </c>
      <c r="Y15" s="15" t="s">
        <v>212</v>
      </c>
      <c r="Z15" s="15" t="s">
        <v>104</v>
      </c>
      <c r="AB15" s="15">
        <f t="shared" si="6"/>
        <v>0</v>
      </c>
      <c r="AC15" s="21" t="b">
        <v>0</v>
      </c>
      <c r="AD15" s="15" t="s">
        <v>279</v>
      </c>
      <c r="AE15" s="15" t="s">
        <v>356</v>
      </c>
      <c r="AH15" s="15">
        <v>6</v>
      </c>
      <c r="AI15" s="17" t="s">
        <v>327</v>
      </c>
    </row>
    <row r="16" spans="1:35" x14ac:dyDescent="0.25">
      <c r="B16" s="15">
        <f t="shared" si="0"/>
        <v>5</v>
      </c>
      <c r="C16" s="21" t="b">
        <v>1</v>
      </c>
      <c r="D16" s="15" t="s">
        <v>10</v>
      </c>
      <c r="E16" s="15">
        <v>2</v>
      </c>
      <c r="F16" s="15" t="s">
        <v>29</v>
      </c>
      <c r="G16" s="15" t="b">
        <v>0</v>
      </c>
      <c r="J16" s="15">
        <f t="shared" si="1"/>
        <v>6</v>
      </c>
      <c r="K16" s="21" t="b">
        <v>1</v>
      </c>
      <c r="L16" s="15" t="s">
        <v>83</v>
      </c>
      <c r="M16" s="15">
        <v>2</v>
      </c>
      <c r="N16" s="15" t="s">
        <v>84</v>
      </c>
      <c r="O16" s="15" t="b">
        <v>0</v>
      </c>
      <c r="Q16" s="15">
        <f t="shared" si="2"/>
        <v>6</v>
      </c>
      <c r="R16" s="15" t="b">
        <v>1</v>
      </c>
      <c r="S16" s="15" t="s">
        <v>241</v>
      </c>
      <c r="T16" s="15">
        <f t="shared" si="3"/>
        <v>2</v>
      </c>
      <c r="U16" s="15" t="str">
        <f t="shared" si="4"/>
        <v>O</v>
      </c>
      <c r="W16" s="15">
        <f t="shared" si="5"/>
        <v>7</v>
      </c>
      <c r="X16" s="21" t="b">
        <v>1</v>
      </c>
      <c r="Y16" s="15" t="s">
        <v>214</v>
      </c>
      <c r="Z16" s="15" t="s">
        <v>357</v>
      </c>
      <c r="AB16" s="15">
        <f t="shared" si="6"/>
        <v>0</v>
      </c>
      <c r="AC16" s="21" t="b">
        <v>0</v>
      </c>
      <c r="AD16" s="15" t="s">
        <v>280</v>
      </c>
      <c r="AE16" s="15" t="s">
        <v>358</v>
      </c>
      <c r="AH16" s="15">
        <v>7</v>
      </c>
      <c r="AI16" s="17" t="s">
        <v>328</v>
      </c>
    </row>
    <row r="17" spans="2:35" x14ac:dyDescent="0.25">
      <c r="B17" s="15">
        <f t="shared" si="0"/>
        <v>6</v>
      </c>
      <c r="C17" s="21" t="b">
        <v>1</v>
      </c>
      <c r="D17" s="15" t="s">
        <v>11</v>
      </c>
      <c r="E17" s="15">
        <v>3</v>
      </c>
      <c r="F17" s="15" t="s">
        <v>29</v>
      </c>
      <c r="G17" s="15" t="b">
        <v>0</v>
      </c>
      <c r="J17" s="15">
        <f t="shared" si="1"/>
        <v>7</v>
      </c>
      <c r="K17" s="21" t="b">
        <v>1</v>
      </c>
      <c r="L17" s="15" t="s">
        <v>85</v>
      </c>
      <c r="M17" s="15">
        <v>3</v>
      </c>
      <c r="N17" s="15" t="s">
        <v>86</v>
      </c>
      <c r="O17" s="15" t="b">
        <v>0</v>
      </c>
      <c r="Q17" s="15">
        <f t="shared" si="2"/>
        <v>7</v>
      </c>
      <c r="R17" s="15" t="b">
        <v>1</v>
      </c>
      <c r="S17" s="15" t="s">
        <v>242</v>
      </c>
      <c r="T17" s="15">
        <f t="shared" si="3"/>
        <v>3</v>
      </c>
      <c r="U17" s="15" t="str">
        <f t="shared" si="4"/>
        <v>P</v>
      </c>
      <c r="W17" s="15">
        <f t="shared" si="5"/>
        <v>8</v>
      </c>
      <c r="X17" s="21" t="b">
        <v>1</v>
      </c>
      <c r="Y17" s="15" t="s">
        <v>187</v>
      </c>
      <c r="Z17" s="15" t="s">
        <v>186</v>
      </c>
      <c r="AB17" s="15">
        <f t="shared" si="6"/>
        <v>0</v>
      </c>
      <c r="AC17" s="21" t="b">
        <v>0</v>
      </c>
      <c r="AD17" s="15" t="s">
        <v>281</v>
      </c>
      <c r="AE17" s="15" t="s">
        <v>359</v>
      </c>
      <c r="AH17" s="15">
        <v>8</v>
      </c>
      <c r="AI17" s="17" t="s">
        <v>329</v>
      </c>
    </row>
    <row r="18" spans="2:35" x14ac:dyDescent="0.25">
      <c r="B18" s="15">
        <f t="shared" si="0"/>
        <v>7</v>
      </c>
      <c r="C18" s="21" t="b">
        <v>1</v>
      </c>
      <c r="D18" s="15" t="s">
        <v>141</v>
      </c>
      <c r="E18" s="15">
        <v>6</v>
      </c>
      <c r="F18" s="15" t="s">
        <v>29</v>
      </c>
      <c r="G18" s="15" t="b">
        <v>0</v>
      </c>
      <c r="J18" s="15">
        <f t="shared" si="1"/>
        <v>8</v>
      </c>
      <c r="K18" s="21" t="b">
        <v>1</v>
      </c>
      <c r="L18" s="15" t="s">
        <v>87</v>
      </c>
      <c r="M18" s="15">
        <v>2</v>
      </c>
      <c r="N18" s="15" t="s">
        <v>88</v>
      </c>
      <c r="O18" s="15" t="b">
        <v>0</v>
      </c>
      <c r="Q18" s="15">
        <f t="shared" si="2"/>
        <v>8</v>
      </c>
      <c r="R18" s="15" t="b">
        <v>1</v>
      </c>
      <c r="S18" s="15" t="s">
        <v>243</v>
      </c>
      <c r="T18" s="15">
        <f t="shared" si="3"/>
        <v>2</v>
      </c>
      <c r="U18" s="15" t="str">
        <f t="shared" si="4"/>
        <v>S</v>
      </c>
      <c r="W18" s="15">
        <f t="shared" si="5"/>
        <v>9</v>
      </c>
      <c r="X18" s="21" t="b">
        <v>1</v>
      </c>
      <c r="Y18" s="15" t="s">
        <v>188</v>
      </c>
      <c r="Z18" s="15" t="s">
        <v>360</v>
      </c>
      <c r="AB18" s="15">
        <f t="shared" si="6"/>
        <v>0</v>
      </c>
      <c r="AC18" s="21" t="b">
        <v>0</v>
      </c>
      <c r="AD18" s="15" t="s">
        <v>282</v>
      </c>
      <c r="AE18" s="15" t="s">
        <v>361</v>
      </c>
      <c r="AH18" s="15">
        <v>9</v>
      </c>
      <c r="AI18" s="17" t="s">
        <v>321</v>
      </c>
    </row>
    <row r="19" spans="2:35" x14ac:dyDescent="0.25">
      <c r="B19" s="15">
        <f t="shared" si="0"/>
        <v>8</v>
      </c>
      <c r="C19" s="21" t="b">
        <v>1</v>
      </c>
      <c r="D19" s="15" t="s">
        <v>12</v>
      </c>
      <c r="E19" s="15">
        <v>2</v>
      </c>
      <c r="F19" s="15" t="s">
        <v>30</v>
      </c>
      <c r="G19" s="15" t="b">
        <v>0</v>
      </c>
      <c r="J19" s="15">
        <f t="shared" si="1"/>
        <v>8</v>
      </c>
      <c r="K19" s="21" t="b">
        <v>0</v>
      </c>
      <c r="L19" s="15" t="s">
        <v>130</v>
      </c>
      <c r="M19" s="15">
        <v>2</v>
      </c>
      <c r="N19" s="15" t="s">
        <v>131</v>
      </c>
      <c r="O19" s="15" t="b">
        <v>0</v>
      </c>
      <c r="Q19" s="15">
        <f t="shared" si="2"/>
        <v>8</v>
      </c>
      <c r="R19" s="15" t="b">
        <v>1</v>
      </c>
      <c r="S19" s="15" t="s">
        <v>244</v>
      </c>
      <c r="T19" s="15">
        <f t="shared" si="3"/>
        <v>2</v>
      </c>
      <c r="U19" s="15" t="str">
        <f t="shared" si="4"/>
        <v>Te</v>
      </c>
      <c r="W19" s="15">
        <f t="shared" si="5"/>
        <v>10</v>
      </c>
      <c r="X19" s="21" t="b">
        <v>1</v>
      </c>
      <c r="Y19" s="15" t="s">
        <v>194</v>
      </c>
      <c r="Z19" s="15" t="s">
        <v>362</v>
      </c>
      <c r="AB19" s="15">
        <f t="shared" si="6"/>
        <v>0</v>
      </c>
      <c r="AC19" s="21" t="b">
        <v>0</v>
      </c>
      <c r="AD19" s="15" t="s">
        <v>283</v>
      </c>
      <c r="AE19" s="15" t="s">
        <v>363</v>
      </c>
      <c r="AH19" s="15">
        <v>10</v>
      </c>
      <c r="AI19" s="17" t="str">
        <f>CONCATENATE(VLOOKUP(INT(AH19/10),$AH$9:$AI$18,2,FALSE),VLOOKUP(MOD(AH19,10),$AH$9:$AI$18,2,FALSE))</f>
        <v>₁₀</v>
      </c>
    </row>
    <row r="20" spans="2:35" x14ac:dyDescent="0.25">
      <c r="B20" s="15">
        <f t="shared" si="0"/>
        <v>9</v>
      </c>
      <c r="C20" s="21" t="b">
        <v>1</v>
      </c>
      <c r="D20" s="15" t="s">
        <v>13</v>
      </c>
      <c r="E20" s="15">
        <v>3</v>
      </c>
      <c r="F20" s="15" t="s">
        <v>30</v>
      </c>
      <c r="G20" s="15" t="b">
        <v>0</v>
      </c>
      <c r="J20" s="15">
        <f t="shared" si="1"/>
        <v>9</v>
      </c>
      <c r="K20" s="21" t="b">
        <v>1</v>
      </c>
      <c r="L20" s="15" t="s">
        <v>123</v>
      </c>
      <c r="M20" s="15">
        <v>1</v>
      </c>
      <c r="N20" s="15" t="s">
        <v>364</v>
      </c>
      <c r="O20" s="15" t="b">
        <v>1</v>
      </c>
      <c r="Q20" s="15">
        <f t="shared" si="2"/>
        <v>9</v>
      </c>
      <c r="R20" s="15" t="b">
        <v>1</v>
      </c>
      <c r="S20" s="15" t="s">
        <v>245</v>
      </c>
      <c r="T20" s="15">
        <f t="shared" si="3"/>
        <v>1</v>
      </c>
      <c r="U20" s="15" t="str">
        <f t="shared" si="4"/>
        <v>C₂H₃O₂</v>
      </c>
      <c r="W20" s="15">
        <f t="shared" si="5"/>
        <v>11</v>
      </c>
      <c r="X20" s="21" t="b">
        <v>1</v>
      </c>
      <c r="Y20" s="15" t="s">
        <v>206</v>
      </c>
      <c r="Z20" s="15" t="s">
        <v>205</v>
      </c>
      <c r="AB20" s="15">
        <f t="shared" si="6"/>
        <v>0</v>
      </c>
      <c r="AC20" s="21" t="b">
        <v>0</v>
      </c>
      <c r="AD20" s="15" t="s">
        <v>284</v>
      </c>
      <c r="AE20" s="15" t="s">
        <v>365</v>
      </c>
      <c r="AH20" s="15">
        <v>11</v>
      </c>
      <c r="AI20" s="17" t="str">
        <f t="shared" ref="AI20:AI83" si="7">CONCATENATE(VLOOKUP(INT(AH20/10),$AH$9:$AI$18,2,FALSE),VLOOKUP(MOD(AH20,10),$AH$9:$AI$18,2,FALSE))</f>
        <v>₁₁</v>
      </c>
    </row>
    <row r="21" spans="2:35" x14ac:dyDescent="0.25">
      <c r="B21" s="15">
        <f t="shared" si="0"/>
        <v>10</v>
      </c>
      <c r="C21" s="21" t="b">
        <v>1</v>
      </c>
      <c r="D21" s="15" t="s">
        <v>14</v>
      </c>
      <c r="E21" s="15">
        <v>1</v>
      </c>
      <c r="F21" s="15" t="s">
        <v>31</v>
      </c>
      <c r="G21" s="15" t="b">
        <v>0</v>
      </c>
      <c r="J21" s="15">
        <f t="shared" si="1"/>
        <v>9</v>
      </c>
      <c r="K21" s="21" t="b">
        <v>0</v>
      </c>
      <c r="L21" s="15" t="s">
        <v>90</v>
      </c>
      <c r="M21" s="15">
        <v>3</v>
      </c>
      <c r="N21" s="15" t="s">
        <v>366</v>
      </c>
      <c r="O21" s="15" t="b">
        <v>1</v>
      </c>
      <c r="Q21" s="15">
        <f t="shared" si="2"/>
        <v>9</v>
      </c>
      <c r="R21" s="15" t="b">
        <v>1</v>
      </c>
      <c r="S21" s="15" t="s">
        <v>246</v>
      </c>
      <c r="T21" s="15">
        <f t="shared" si="3"/>
        <v>3</v>
      </c>
      <c r="U21" s="15" t="str">
        <f t="shared" si="4"/>
        <v>AsO₄</v>
      </c>
      <c r="W21" s="15">
        <f t="shared" si="5"/>
        <v>12</v>
      </c>
      <c r="X21" s="21" t="b">
        <v>1</v>
      </c>
      <c r="Y21" s="15" t="s">
        <v>203</v>
      </c>
      <c r="Z21" s="15" t="s">
        <v>367</v>
      </c>
      <c r="AB21" s="15">
        <f t="shared" si="6"/>
        <v>0</v>
      </c>
      <c r="AC21" s="21" t="b">
        <v>0</v>
      </c>
      <c r="AD21" s="15" t="s">
        <v>285</v>
      </c>
      <c r="AE21" s="15" t="s">
        <v>368</v>
      </c>
      <c r="AH21" s="15">
        <v>12</v>
      </c>
      <c r="AI21" s="17" t="str">
        <f t="shared" si="7"/>
        <v>₁₂</v>
      </c>
    </row>
    <row r="22" spans="2:35" x14ac:dyDescent="0.25">
      <c r="B22" s="15">
        <f t="shared" si="0"/>
        <v>11</v>
      </c>
      <c r="C22" s="21" t="b">
        <v>1</v>
      </c>
      <c r="D22" s="15" t="s">
        <v>15</v>
      </c>
      <c r="E22" s="15">
        <v>2</v>
      </c>
      <c r="F22" s="15" t="s">
        <v>31</v>
      </c>
      <c r="G22" s="15" t="b">
        <v>0</v>
      </c>
      <c r="J22" s="15">
        <f t="shared" si="1"/>
        <v>9</v>
      </c>
      <c r="K22" s="21" t="b">
        <v>0</v>
      </c>
      <c r="L22" s="15" t="s">
        <v>91</v>
      </c>
      <c r="M22" s="15">
        <v>3</v>
      </c>
      <c r="N22" s="15" t="s">
        <v>369</v>
      </c>
      <c r="O22" s="15" t="b">
        <v>1</v>
      </c>
      <c r="Q22" s="15">
        <f t="shared" si="2"/>
        <v>9</v>
      </c>
      <c r="R22" s="15" t="b">
        <v>1</v>
      </c>
      <c r="S22" s="15" t="s">
        <v>247</v>
      </c>
      <c r="T22" s="15">
        <f t="shared" si="3"/>
        <v>3</v>
      </c>
      <c r="U22" s="15" t="str">
        <f t="shared" si="4"/>
        <v>ASO₃</v>
      </c>
      <c r="W22" s="15">
        <f t="shared" si="5"/>
        <v>13</v>
      </c>
      <c r="X22" s="21" t="b">
        <v>1</v>
      </c>
      <c r="Y22" s="15" t="s">
        <v>216</v>
      </c>
      <c r="Z22" s="15" t="s">
        <v>370</v>
      </c>
      <c r="AB22" s="15">
        <f t="shared" si="6"/>
        <v>0</v>
      </c>
      <c r="AC22" s="21" t="b">
        <v>0</v>
      </c>
      <c r="AD22" s="15" t="s">
        <v>286</v>
      </c>
      <c r="AE22" s="15" t="s">
        <v>371</v>
      </c>
      <c r="AH22" s="15">
        <v>13</v>
      </c>
      <c r="AI22" s="17" t="str">
        <f t="shared" si="7"/>
        <v>₁₃</v>
      </c>
    </row>
    <row r="23" spans="2:35" x14ac:dyDescent="0.25">
      <c r="B23" s="15">
        <f t="shared" si="0"/>
        <v>11</v>
      </c>
      <c r="C23" s="21" t="b">
        <v>0</v>
      </c>
      <c r="D23" s="15" t="s">
        <v>16</v>
      </c>
      <c r="E23" s="15">
        <v>3</v>
      </c>
      <c r="F23" s="15" t="s">
        <v>31</v>
      </c>
      <c r="G23" s="15" t="b">
        <v>0</v>
      </c>
      <c r="J23" s="15">
        <f t="shared" si="1"/>
        <v>9</v>
      </c>
      <c r="K23" s="21" t="b">
        <v>0</v>
      </c>
      <c r="L23" s="15" t="s">
        <v>72</v>
      </c>
      <c r="M23" s="15">
        <v>1</v>
      </c>
      <c r="N23" s="15" t="s">
        <v>372</v>
      </c>
      <c r="O23" s="15" t="b">
        <v>1</v>
      </c>
      <c r="Q23" s="15">
        <f t="shared" si="2"/>
        <v>9</v>
      </c>
      <c r="R23" s="15" t="b">
        <v>1</v>
      </c>
      <c r="S23" s="15" t="s">
        <v>248</v>
      </c>
      <c r="T23" s="15">
        <f t="shared" si="3"/>
        <v>1</v>
      </c>
      <c r="U23" s="15" t="str">
        <f t="shared" si="4"/>
        <v>N₃</v>
      </c>
      <c r="W23" s="15">
        <f t="shared" si="5"/>
        <v>14</v>
      </c>
      <c r="X23" s="21" t="b">
        <v>1</v>
      </c>
      <c r="Y23" s="15" t="s">
        <v>179</v>
      </c>
      <c r="Z23" s="15" t="s">
        <v>373</v>
      </c>
      <c r="AB23" s="15">
        <f t="shared" si="6"/>
        <v>0</v>
      </c>
      <c r="AC23" s="21" t="b">
        <v>0</v>
      </c>
      <c r="AD23" s="15" t="s">
        <v>287</v>
      </c>
      <c r="AE23" s="15" t="s">
        <v>374</v>
      </c>
      <c r="AH23" s="15">
        <v>14</v>
      </c>
      <c r="AI23" s="17" t="str">
        <f t="shared" si="7"/>
        <v>₁₄</v>
      </c>
    </row>
    <row r="24" spans="2:35" x14ac:dyDescent="0.25">
      <c r="B24" s="15">
        <f t="shared" si="0"/>
        <v>11</v>
      </c>
      <c r="C24" s="21" t="b">
        <v>0</v>
      </c>
      <c r="D24" s="15" t="s">
        <v>17</v>
      </c>
      <c r="E24" s="15">
        <v>3</v>
      </c>
      <c r="F24" s="15" t="s">
        <v>32</v>
      </c>
      <c r="G24" s="15" t="b">
        <v>0</v>
      </c>
      <c r="J24" s="15">
        <f t="shared" si="1"/>
        <v>9</v>
      </c>
      <c r="K24" s="21" t="b">
        <v>0</v>
      </c>
      <c r="L24" s="15" t="s">
        <v>92</v>
      </c>
      <c r="M24" s="15">
        <v>3</v>
      </c>
      <c r="N24" s="15" t="s">
        <v>375</v>
      </c>
      <c r="O24" s="15" t="b">
        <v>1</v>
      </c>
      <c r="Q24" s="15">
        <f t="shared" si="2"/>
        <v>9</v>
      </c>
      <c r="R24" s="15" t="b">
        <v>1</v>
      </c>
      <c r="S24" s="15" t="s">
        <v>249</v>
      </c>
      <c r="T24" s="15">
        <f t="shared" si="3"/>
        <v>3</v>
      </c>
      <c r="U24" s="15" t="str">
        <f t="shared" si="4"/>
        <v>BO₃</v>
      </c>
      <c r="W24" s="15">
        <f t="shared" si="5"/>
        <v>15</v>
      </c>
      <c r="X24" s="21" t="b">
        <v>1</v>
      </c>
      <c r="Y24" s="15" t="s">
        <v>181</v>
      </c>
      <c r="Z24" s="15" t="s">
        <v>376</v>
      </c>
      <c r="AB24" s="15">
        <f t="shared" si="6"/>
        <v>0</v>
      </c>
      <c r="AC24" s="21" t="b">
        <v>0</v>
      </c>
      <c r="AD24" s="15" t="s">
        <v>288</v>
      </c>
      <c r="AE24" s="15" t="s">
        <v>377</v>
      </c>
      <c r="AH24" s="15">
        <v>15</v>
      </c>
      <c r="AI24" s="17" t="str">
        <f t="shared" si="7"/>
        <v>₁₅</v>
      </c>
    </row>
    <row r="25" spans="2:35" x14ac:dyDescent="0.25">
      <c r="B25" s="15">
        <f t="shared" si="0"/>
        <v>11</v>
      </c>
      <c r="C25" s="21" t="b">
        <v>0</v>
      </c>
      <c r="D25" s="15" t="s">
        <v>18</v>
      </c>
      <c r="E25" s="15">
        <v>2</v>
      </c>
      <c r="F25" s="15" t="s">
        <v>33</v>
      </c>
      <c r="G25" s="15" t="b">
        <v>0</v>
      </c>
      <c r="J25" s="15">
        <f t="shared" si="1"/>
        <v>9</v>
      </c>
      <c r="K25" s="21" t="b">
        <v>0</v>
      </c>
      <c r="L25" s="15" t="s">
        <v>93</v>
      </c>
      <c r="M25" s="15">
        <v>1</v>
      </c>
      <c r="N25" s="15" t="s">
        <v>378</v>
      </c>
      <c r="O25" s="15" t="b">
        <v>1</v>
      </c>
      <c r="Q25" s="15">
        <f t="shared" si="2"/>
        <v>9</v>
      </c>
      <c r="R25" s="15" t="b">
        <v>1</v>
      </c>
      <c r="S25" s="15" t="s">
        <v>250</v>
      </c>
      <c r="T25" s="15">
        <f t="shared" si="3"/>
        <v>1</v>
      </c>
      <c r="U25" s="15" t="str">
        <f t="shared" si="4"/>
        <v>BrO₃</v>
      </c>
      <c r="W25" s="15">
        <f t="shared" si="5"/>
        <v>16</v>
      </c>
      <c r="X25" s="21" t="b">
        <v>1</v>
      </c>
      <c r="Y25" s="15" t="s">
        <v>183</v>
      </c>
      <c r="Z25" s="15" t="s">
        <v>379</v>
      </c>
      <c r="AB25" s="15">
        <f t="shared" si="6"/>
        <v>0</v>
      </c>
      <c r="AC25" s="21" t="b">
        <v>0</v>
      </c>
      <c r="AD25" s="15" t="s">
        <v>289</v>
      </c>
      <c r="AE25" s="15" t="s">
        <v>380</v>
      </c>
      <c r="AH25" s="15">
        <v>16</v>
      </c>
      <c r="AI25" s="17" t="str">
        <f t="shared" si="7"/>
        <v>₁₆</v>
      </c>
    </row>
    <row r="26" spans="2:35" x14ac:dyDescent="0.25">
      <c r="B26" s="15">
        <f t="shared" si="0"/>
        <v>12</v>
      </c>
      <c r="C26" s="21" t="b">
        <v>1</v>
      </c>
      <c r="D26" s="15" t="s">
        <v>19</v>
      </c>
      <c r="E26" s="15">
        <v>2</v>
      </c>
      <c r="F26" s="15" t="s">
        <v>34</v>
      </c>
      <c r="G26" s="15" t="b">
        <v>0</v>
      </c>
      <c r="J26" s="15">
        <f t="shared" si="1"/>
        <v>10</v>
      </c>
      <c r="K26" s="21" t="b">
        <v>1</v>
      </c>
      <c r="L26" s="15" t="s">
        <v>96</v>
      </c>
      <c r="M26" s="15">
        <v>2</v>
      </c>
      <c r="N26" s="15" t="s">
        <v>381</v>
      </c>
      <c r="O26" s="15" t="b">
        <v>1</v>
      </c>
      <c r="Q26" s="15">
        <f t="shared" si="2"/>
        <v>10</v>
      </c>
      <c r="R26" s="15" t="b">
        <v>1</v>
      </c>
      <c r="S26" s="15" t="s">
        <v>251</v>
      </c>
      <c r="T26" s="15">
        <f t="shared" si="3"/>
        <v>2</v>
      </c>
      <c r="U26" s="15" t="str">
        <f t="shared" si="4"/>
        <v>CO₃</v>
      </c>
      <c r="W26" s="15">
        <f t="shared" si="5"/>
        <v>17</v>
      </c>
      <c r="X26" s="21" t="b">
        <v>1</v>
      </c>
      <c r="Y26" s="15" t="s">
        <v>184</v>
      </c>
      <c r="Z26" s="15" t="s">
        <v>382</v>
      </c>
      <c r="AB26" s="15">
        <f t="shared" si="6"/>
        <v>0</v>
      </c>
      <c r="AC26" s="21" t="b">
        <v>0</v>
      </c>
      <c r="AD26" s="15" t="s">
        <v>290</v>
      </c>
      <c r="AE26" s="15" t="s">
        <v>383</v>
      </c>
      <c r="AH26" s="15">
        <v>17</v>
      </c>
      <c r="AI26" s="17" t="str">
        <f t="shared" si="7"/>
        <v>₁₇</v>
      </c>
    </row>
    <row r="27" spans="2:35" x14ac:dyDescent="0.25">
      <c r="B27" s="15">
        <f t="shared" si="0"/>
        <v>13</v>
      </c>
      <c r="C27" s="21" t="b">
        <v>1</v>
      </c>
      <c r="D27" s="15" t="s">
        <v>20</v>
      </c>
      <c r="E27" s="15">
        <v>3</v>
      </c>
      <c r="F27" s="15" t="s">
        <v>34</v>
      </c>
      <c r="G27" s="15" t="b">
        <v>0</v>
      </c>
      <c r="J27" s="15">
        <f t="shared" si="1"/>
        <v>10</v>
      </c>
      <c r="K27" s="21" t="b">
        <v>0</v>
      </c>
      <c r="L27" s="15" t="s">
        <v>100</v>
      </c>
      <c r="M27" s="15">
        <v>1</v>
      </c>
      <c r="N27" s="15" t="s">
        <v>384</v>
      </c>
      <c r="O27" s="15" t="b">
        <v>1</v>
      </c>
      <c r="Q27" s="15">
        <f t="shared" si="2"/>
        <v>10</v>
      </c>
      <c r="R27" s="15" t="b">
        <v>1</v>
      </c>
      <c r="S27" s="15" t="s">
        <v>252</v>
      </c>
      <c r="T27" s="15">
        <f t="shared" si="3"/>
        <v>1</v>
      </c>
      <c r="U27" s="15" t="str">
        <f t="shared" si="4"/>
        <v>ClO₃</v>
      </c>
      <c r="W27" s="15">
        <f t="shared" si="5"/>
        <v>18</v>
      </c>
      <c r="X27" s="21" t="b">
        <v>1</v>
      </c>
      <c r="Y27" s="15" t="s">
        <v>219</v>
      </c>
      <c r="Z27" s="15" t="s">
        <v>385</v>
      </c>
      <c r="AB27" s="15">
        <f t="shared" si="6"/>
        <v>0</v>
      </c>
      <c r="AC27" s="21" t="b">
        <v>0</v>
      </c>
      <c r="AD27" s="15" t="s">
        <v>291</v>
      </c>
      <c r="AE27" s="15" t="s">
        <v>386</v>
      </c>
      <c r="AH27" s="15">
        <v>18</v>
      </c>
      <c r="AI27" s="17" t="str">
        <f t="shared" si="7"/>
        <v>₁₈</v>
      </c>
    </row>
    <row r="28" spans="2:35" x14ac:dyDescent="0.25">
      <c r="B28" s="15">
        <f t="shared" si="0"/>
        <v>13</v>
      </c>
      <c r="C28" s="21" t="b">
        <v>0</v>
      </c>
      <c r="D28" s="15" t="s">
        <v>21</v>
      </c>
      <c r="E28" s="15">
        <v>2</v>
      </c>
      <c r="F28" s="15" t="s">
        <v>35</v>
      </c>
      <c r="G28" s="15" t="b">
        <v>0</v>
      </c>
      <c r="J28" s="15">
        <f t="shared" si="1"/>
        <v>10</v>
      </c>
      <c r="K28" s="21" t="b">
        <v>0</v>
      </c>
      <c r="L28" s="15" t="s">
        <v>102</v>
      </c>
      <c r="M28" s="15">
        <v>1</v>
      </c>
      <c r="N28" s="15" t="s">
        <v>357</v>
      </c>
      <c r="O28" s="15" t="b">
        <v>1</v>
      </c>
      <c r="Q28" s="15">
        <f t="shared" si="2"/>
        <v>10</v>
      </c>
      <c r="R28" s="15" t="b">
        <v>1</v>
      </c>
      <c r="S28" s="15" t="s">
        <v>253</v>
      </c>
      <c r="T28" s="15">
        <f t="shared" si="3"/>
        <v>1</v>
      </c>
      <c r="U28" s="15" t="str">
        <f t="shared" si="4"/>
        <v>ClO₂</v>
      </c>
      <c r="W28" s="15">
        <f>IF(X28=TRUE,W27+1,W27)</f>
        <v>19</v>
      </c>
      <c r="X28" s="21" t="b">
        <v>1</v>
      </c>
      <c r="Y28" s="15" t="s">
        <v>199</v>
      </c>
      <c r="Z28" s="15" t="s">
        <v>387</v>
      </c>
      <c r="AB28" s="15">
        <f t="shared" si="6"/>
        <v>0</v>
      </c>
      <c r="AC28" s="21" t="b">
        <v>0</v>
      </c>
      <c r="AD28" s="15" t="s">
        <v>292</v>
      </c>
      <c r="AE28" s="15" t="s">
        <v>388</v>
      </c>
      <c r="AH28" s="15">
        <v>19</v>
      </c>
      <c r="AI28" s="17" t="str">
        <f t="shared" si="7"/>
        <v>₁₉</v>
      </c>
    </row>
    <row r="29" spans="2:35" x14ac:dyDescent="0.25">
      <c r="B29" s="15">
        <f t="shared" si="0"/>
        <v>13</v>
      </c>
      <c r="C29" s="21" t="b">
        <v>0</v>
      </c>
      <c r="D29" s="15" t="s">
        <v>36</v>
      </c>
      <c r="E29" s="15">
        <v>4</v>
      </c>
      <c r="F29" s="15" t="s">
        <v>35</v>
      </c>
      <c r="G29" s="15" t="b">
        <v>0</v>
      </c>
      <c r="J29" s="15">
        <f t="shared" si="1"/>
        <v>11</v>
      </c>
      <c r="K29" s="21" t="b">
        <v>1</v>
      </c>
      <c r="L29" s="15" t="s">
        <v>105</v>
      </c>
      <c r="M29" s="15">
        <v>2</v>
      </c>
      <c r="N29" s="15" t="s">
        <v>389</v>
      </c>
      <c r="O29" s="15" t="b">
        <v>1</v>
      </c>
      <c r="Q29" s="15">
        <f t="shared" si="2"/>
        <v>11</v>
      </c>
      <c r="R29" s="15" t="b">
        <v>1</v>
      </c>
      <c r="S29" s="15" t="s">
        <v>139</v>
      </c>
      <c r="T29" s="15">
        <f t="shared" si="3"/>
        <v>2</v>
      </c>
      <c r="U29" s="15" t="str">
        <f t="shared" si="4"/>
        <v>CrO₄</v>
      </c>
      <c r="W29" s="15">
        <f t="shared" si="5"/>
        <v>20</v>
      </c>
      <c r="X29" s="21" t="b">
        <v>1</v>
      </c>
      <c r="Y29" s="15" t="s">
        <v>197</v>
      </c>
      <c r="Z29" s="15" t="s">
        <v>390</v>
      </c>
      <c r="AB29" s="15">
        <f t="shared" si="6"/>
        <v>0</v>
      </c>
      <c r="AC29" s="21" t="b">
        <v>0</v>
      </c>
      <c r="AD29" s="15" t="s">
        <v>293</v>
      </c>
      <c r="AE29" s="15" t="s">
        <v>391</v>
      </c>
      <c r="AH29" s="15">
        <v>20</v>
      </c>
      <c r="AI29" s="17" t="str">
        <f t="shared" si="7"/>
        <v>₂₀</v>
      </c>
    </row>
    <row r="30" spans="2:35" x14ac:dyDescent="0.25">
      <c r="B30" s="15">
        <f t="shared" si="0"/>
        <v>14</v>
      </c>
      <c r="C30" s="21" t="b">
        <v>1</v>
      </c>
      <c r="D30" s="15" t="s">
        <v>37</v>
      </c>
      <c r="E30" s="15">
        <v>1</v>
      </c>
      <c r="F30" s="15" t="s">
        <v>38</v>
      </c>
      <c r="G30" s="15" t="b">
        <v>0</v>
      </c>
      <c r="J30" s="15">
        <f t="shared" si="1"/>
        <v>11</v>
      </c>
      <c r="K30" s="21" t="b">
        <v>0</v>
      </c>
      <c r="L30" s="15" t="s">
        <v>132</v>
      </c>
      <c r="M30" s="15">
        <v>1</v>
      </c>
      <c r="N30" s="15" t="s">
        <v>133</v>
      </c>
      <c r="O30" s="15" t="b">
        <v>1</v>
      </c>
      <c r="Q30" s="15">
        <f t="shared" si="2"/>
        <v>11</v>
      </c>
      <c r="R30" s="15" t="b">
        <v>1</v>
      </c>
      <c r="S30" s="15" t="s">
        <v>254</v>
      </c>
      <c r="T30" s="15">
        <f t="shared" si="3"/>
        <v>1</v>
      </c>
      <c r="U30" s="15" t="str">
        <f t="shared" si="4"/>
        <v>OCN</v>
      </c>
      <c r="W30" s="15">
        <f t="shared" si="5"/>
        <v>21</v>
      </c>
      <c r="X30" s="21" t="b">
        <v>1</v>
      </c>
      <c r="Y30" s="15" t="s">
        <v>180</v>
      </c>
      <c r="Z30" s="15" t="s">
        <v>176</v>
      </c>
      <c r="AB30" s="15">
        <f t="shared" si="6"/>
        <v>0</v>
      </c>
      <c r="AC30" s="21" t="b">
        <v>0</v>
      </c>
      <c r="AD30" s="15" t="s">
        <v>294</v>
      </c>
      <c r="AE30" s="15" t="s">
        <v>392</v>
      </c>
      <c r="AH30" s="15">
        <v>21</v>
      </c>
      <c r="AI30" s="17" t="str">
        <f t="shared" si="7"/>
        <v>₂₁</v>
      </c>
    </row>
    <row r="31" spans="2:35" x14ac:dyDescent="0.25">
      <c r="B31" s="15">
        <f t="shared" si="0"/>
        <v>15</v>
      </c>
      <c r="C31" s="21" t="b">
        <v>1</v>
      </c>
      <c r="D31" s="15" t="s">
        <v>39</v>
      </c>
      <c r="E31" s="15">
        <v>2</v>
      </c>
      <c r="F31" s="15" t="s">
        <v>40</v>
      </c>
      <c r="G31" s="15" t="b">
        <v>0</v>
      </c>
      <c r="J31" s="15">
        <f t="shared" si="1"/>
        <v>12</v>
      </c>
      <c r="K31" s="21" t="b">
        <v>1</v>
      </c>
      <c r="L31" s="15" t="s">
        <v>136</v>
      </c>
      <c r="M31" s="15">
        <v>1</v>
      </c>
      <c r="N31" s="15" t="s">
        <v>137</v>
      </c>
      <c r="O31" s="15" t="b">
        <v>1</v>
      </c>
      <c r="Q31" s="15">
        <f t="shared" si="2"/>
        <v>12</v>
      </c>
      <c r="R31" s="15" t="b">
        <v>1</v>
      </c>
      <c r="S31" s="15" t="s">
        <v>255</v>
      </c>
      <c r="T31" s="15">
        <f t="shared" si="3"/>
        <v>1</v>
      </c>
      <c r="U31" s="15" t="str">
        <f t="shared" si="4"/>
        <v>CN</v>
      </c>
      <c r="W31" s="15">
        <f t="shared" si="5"/>
        <v>22</v>
      </c>
      <c r="X31" s="21" t="b">
        <v>1</v>
      </c>
      <c r="Y31" s="15" t="s">
        <v>182</v>
      </c>
      <c r="Z31" s="15" t="s">
        <v>393</v>
      </c>
      <c r="AB31" s="15">
        <f t="shared" si="6"/>
        <v>0</v>
      </c>
      <c r="AC31" s="21" t="b">
        <v>0</v>
      </c>
      <c r="AD31" s="15" t="s">
        <v>296</v>
      </c>
      <c r="AE31" s="15" t="s">
        <v>394</v>
      </c>
      <c r="AH31" s="15">
        <v>22</v>
      </c>
      <c r="AI31" s="17" t="str">
        <f t="shared" si="7"/>
        <v>₂₂</v>
      </c>
    </row>
    <row r="32" spans="2:35" x14ac:dyDescent="0.25">
      <c r="B32" s="15">
        <f t="shared" si="0"/>
        <v>16</v>
      </c>
      <c r="C32" s="21" t="b">
        <v>1</v>
      </c>
      <c r="D32" s="15" t="s">
        <v>43</v>
      </c>
      <c r="E32" s="15">
        <v>2</v>
      </c>
      <c r="F32" s="15" t="s">
        <v>41</v>
      </c>
      <c r="G32" s="15" t="b">
        <v>0</v>
      </c>
      <c r="J32" s="15">
        <f t="shared" si="1"/>
        <v>12</v>
      </c>
      <c r="K32" s="21" t="b">
        <v>0</v>
      </c>
      <c r="L32" s="15" t="s">
        <v>106</v>
      </c>
      <c r="M32" s="15">
        <v>2</v>
      </c>
      <c r="N32" s="15" t="s">
        <v>395</v>
      </c>
      <c r="O32" s="15" t="b">
        <v>1</v>
      </c>
      <c r="Q32" s="15">
        <f t="shared" si="2"/>
        <v>12</v>
      </c>
      <c r="R32" s="15" t="b">
        <v>1</v>
      </c>
      <c r="S32" s="15" t="s">
        <v>256</v>
      </c>
      <c r="T32" s="15">
        <f t="shared" si="3"/>
        <v>2</v>
      </c>
      <c r="U32" s="15" t="str">
        <f t="shared" si="4"/>
        <v>Cr₂O₇</v>
      </c>
      <c r="W32" s="15">
        <f t="shared" si="5"/>
        <v>23</v>
      </c>
      <c r="X32" s="21" t="b">
        <v>1</v>
      </c>
      <c r="Y32" s="15" t="s">
        <v>185</v>
      </c>
      <c r="Z32" s="15" t="s">
        <v>396</v>
      </c>
      <c r="AB32" s="15">
        <f t="shared" si="6"/>
        <v>0</v>
      </c>
      <c r="AC32" s="21" t="b">
        <v>0</v>
      </c>
      <c r="AD32" s="15" t="s">
        <v>297</v>
      </c>
      <c r="AE32" s="15" t="s">
        <v>397</v>
      </c>
      <c r="AH32" s="15">
        <v>23</v>
      </c>
      <c r="AI32" s="17" t="str">
        <f t="shared" si="7"/>
        <v>₂₃</v>
      </c>
    </row>
    <row r="33" spans="2:35" x14ac:dyDescent="0.25">
      <c r="B33" s="15">
        <f t="shared" si="0"/>
        <v>17</v>
      </c>
      <c r="C33" s="21" t="b">
        <v>1</v>
      </c>
      <c r="D33" s="15" t="s">
        <v>42</v>
      </c>
      <c r="E33" s="15">
        <v>3</v>
      </c>
      <c r="F33" s="15" t="s">
        <v>41</v>
      </c>
      <c r="G33" s="15" t="b">
        <v>0</v>
      </c>
      <c r="J33" s="15">
        <f t="shared" si="1"/>
        <v>13</v>
      </c>
      <c r="K33" s="21" t="b">
        <v>1</v>
      </c>
      <c r="L33" s="15" t="s">
        <v>113</v>
      </c>
      <c r="M33" s="15">
        <v>1</v>
      </c>
      <c r="N33" s="15" t="s">
        <v>398</v>
      </c>
      <c r="O33" s="15" t="b">
        <v>1</v>
      </c>
      <c r="Q33" s="15">
        <f t="shared" si="2"/>
        <v>12</v>
      </c>
      <c r="R33" s="15" t="b">
        <v>0</v>
      </c>
      <c r="T33" s="15">
        <f t="shared" ref="T33:T60" si="8">M33</f>
        <v>1</v>
      </c>
      <c r="U33" s="15" t="str">
        <f t="shared" ref="U33:U60" si="9">N33</f>
        <v>H₂PO₄</v>
      </c>
      <c r="W33" s="15">
        <f t="shared" si="5"/>
        <v>24</v>
      </c>
      <c r="X33" s="21" t="b">
        <v>1</v>
      </c>
      <c r="Y33" s="15" t="s">
        <v>201</v>
      </c>
      <c r="Z33" s="15" t="s">
        <v>399</v>
      </c>
      <c r="AB33" s="15">
        <f t="shared" si="6"/>
        <v>0</v>
      </c>
      <c r="AC33" s="21" t="b">
        <v>0</v>
      </c>
      <c r="AD33" s="15" t="s">
        <v>295</v>
      </c>
      <c r="AE33" s="15" t="s">
        <v>400</v>
      </c>
      <c r="AH33" s="15">
        <v>24</v>
      </c>
      <c r="AI33" s="17" t="str">
        <f t="shared" si="7"/>
        <v>₂₄</v>
      </c>
    </row>
    <row r="34" spans="2:35" x14ac:dyDescent="0.25">
      <c r="B34" s="15">
        <f t="shared" si="0"/>
        <v>18</v>
      </c>
      <c r="C34" s="21" t="b">
        <v>1</v>
      </c>
      <c r="D34" s="15" t="s">
        <v>44</v>
      </c>
      <c r="E34" s="15">
        <v>4</v>
      </c>
      <c r="F34" s="15" t="s">
        <v>41</v>
      </c>
      <c r="G34" s="15" t="b">
        <v>0</v>
      </c>
      <c r="J34" s="15">
        <f t="shared" si="1"/>
        <v>13</v>
      </c>
      <c r="K34" s="21" t="b">
        <v>0</v>
      </c>
      <c r="L34" s="15" t="s">
        <v>124</v>
      </c>
      <c r="M34" s="15">
        <v>1</v>
      </c>
      <c r="N34" s="15" t="s">
        <v>401</v>
      </c>
      <c r="O34" s="15" t="b">
        <v>1</v>
      </c>
      <c r="Q34" s="15">
        <f t="shared" si="2"/>
        <v>12</v>
      </c>
      <c r="R34" s="15" t="b">
        <v>1</v>
      </c>
      <c r="S34" s="15" t="s">
        <v>257</v>
      </c>
      <c r="T34" s="15">
        <f t="shared" si="8"/>
        <v>1</v>
      </c>
      <c r="U34" s="15" t="str">
        <f t="shared" si="9"/>
        <v>HCO₂</v>
      </c>
      <c r="W34" s="15">
        <f t="shared" si="5"/>
        <v>25</v>
      </c>
      <c r="X34" s="21" t="b">
        <v>1</v>
      </c>
      <c r="Y34" s="15" t="s">
        <v>200</v>
      </c>
      <c r="Z34" s="15" t="s">
        <v>402</v>
      </c>
      <c r="AB34" s="15">
        <f t="shared" si="6"/>
        <v>0</v>
      </c>
      <c r="AC34" s="21" t="b">
        <v>0</v>
      </c>
      <c r="AD34" s="15" t="s">
        <v>298</v>
      </c>
      <c r="AE34" s="15" t="s">
        <v>403</v>
      </c>
      <c r="AH34" s="15">
        <v>25</v>
      </c>
      <c r="AI34" s="17" t="str">
        <f t="shared" si="7"/>
        <v>₂₅</v>
      </c>
    </row>
    <row r="35" spans="2:35" x14ac:dyDescent="0.25">
      <c r="B35" s="15">
        <f t="shared" si="0"/>
        <v>18</v>
      </c>
      <c r="C35" s="21" t="b">
        <v>0</v>
      </c>
      <c r="D35" s="15" t="s">
        <v>45</v>
      </c>
      <c r="E35" s="15">
        <v>7</v>
      </c>
      <c r="F35" s="15" t="s">
        <v>41</v>
      </c>
      <c r="G35" s="15" t="b">
        <v>0</v>
      </c>
      <c r="J35" s="15">
        <f t="shared" si="1"/>
        <v>14</v>
      </c>
      <c r="K35" s="21" t="b">
        <v>1</v>
      </c>
      <c r="L35" s="15" t="s">
        <v>112</v>
      </c>
      <c r="M35" s="15">
        <v>1</v>
      </c>
      <c r="N35" s="15" t="s">
        <v>404</v>
      </c>
      <c r="O35" s="15" t="b">
        <v>1</v>
      </c>
      <c r="Q35" s="15">
        <f t="shared" si="2"/>
        <v>12</v>
      </c>
      <c r="R35" s="15" t="b">
        <v>0</v>
      </c>
      <c r="T35" s="15">
        <f t="shared" si="8"/>
        <v>1</v>
      </c>
      <c r="U35" s="15" t="str">
        <f t="shared" si="9"/>
        <v>HCO₃</v>
      </c>
      <c r="W35" s="15">
        <f t="shared" si="5"/>
        <v>26</v>
      </c>
      <c r="X35" s="21" t="b">
        <v>1</v>
      </c>
      <c r="Y35" s="15" t="s">
        <v>218</v>
      </c>
      <c r="Z35" s="15" t="s">
        <v>405</v>
      </c>
      <c r="AB35" s="15">
        <f t="shared" si="6"/>
        <v>0</v>
      </c>
      <c r="AC35" s="21" t="b">
        <v>0</v>
      </c>
      <c r="AD35" s="15" t="s">
        <v>299</v>
      </c>
      <c r="AE35" s="15" t="s">
        <v>406</v>
      </c>
      <c r="AH35" s="15">
        <v>26</v>
      </c>
      <c r="AI35" s="17" t="str">
        <f t="shared" si="7"/>
        <v>₂₆</v>
      </c>
    </row>
    <row r="36" spans="2:35" x14ac:dyDescent="0.25">
      <c r="B36" s="15">
        <f t="shared" si="0"/>
        <v>19</v>
      </c>
      <c r="C36" s="21" t="b">
        <v>1</v>
      </c>
      <c r="D36" s="15" t="s">
        <v>46</v>
      </c>
      <c r="E36" s="15">
        <v>2</v>
      </c>
      <c r="F36" s="15" t="s">
        <v>47</v>
      </c>
      <c r="G36" s="15" t="b">
        <v>0</v>
      </c>
      <c r="J36" s="15">
        <f t="shared" si="1"/>
        <v>14</v>
      </c>
      <c r="K36" s="21" t="b">
        <v>0</v>
      </c>
      <c r="L36" s="15" t="s">
        <v>126</v>
      </c>
      <c r="M36" s="15">
        <v>1</v>
      </c>
      <c r="N36" s="15" t="s">
        <v>407</v>
      </c>
      <c r="O36" s="15" t="b">
        <v>1</v>
      </c>
      <c r="Q36" s="15">
        <f t="shared" si="2"/>
        <v>12</v>
      </c>
      <c r="R36" s="15" t="b">
        <v>0</v>
      </c>
      <c r="T36" s="15">
        <f t="shared" si="8"/>
        <v>1</v>
      </c>
      <c r="U36" s="15" t="str">
        <f t="shared" si="9"/>
        <v>HC₂O₄</v>
      </c>
      <c r="W36" s="15">
        <f t="shared" si="5"/>
        <v>27</v>
      </c>
      <c r="X36" s="21" t="b">
        <v>1</v>
      </c>
      <c r="Y36" s="15" t="s">
        <v>202</v>
      </c>
      <c r="Z36" s="15" t="s">
        <v>408</v>
      </c>
      <c r="AB36" s="15">
        <f t="shared" si="6"/>
        <v>0</v>
      </c>
      <c r="AC36" s="21" t="b">
        <v>0</v>
      </c>
      <c r="AD36" s="15" t="s">
        <v>300</v>
      </c>
      <c r="AE36" s="15" t="s">
        <v>409</v>
      </c>
      <c r="AH36" s="15">
        <v>27</v>
      </c>
      <c r="AI36" s="17" t="str">
        <f t="shared" si="7"/>
        <v>₂₇</v>
      </c>
    </row>
    <row r="37" spans="2:35" x14ac:dyDescent="0.25">
      <c r="B37" s="15">
        <f t="shared" si="0"/>
        <v>20</v>
      </c>
      <c r="C37" s="21" t="b">
        <v>1</v>
      </c>
      <c r="D37" s="15" t="s">
        <v>48</v>
      </c>
      <c r="E37" s="15">
        <v>2</v>
      </c>
      <c r="F37" s="15" t="s">
        <v>49</v>
      </c>
      <c r="G37" s="15" t="b">
        <v>0</v>
      </c>
      <c r="J37" s="15">
        <f t="shared" si="1"/>
        <v>14</v>
      </c>
      <c r="K37" s="21" t="b">
        <v>0</v>
      </c>
      <c r="L37" s="15" t="s">
        <v>111</v>
      </c>
      <c r="M37" s="15">
        <v>2</v>
      </c>
      <c r="N37" s="15" t="s">
        <v>410</v>
      </c>
      <c r="O37" s="15" t="b">
        <v>1</v>
      </c>
      <c r="Q37" s="15">
        <f t="shared" si="2"/>
        <v>12</v>
      </c>
      <c r="R37" s="15" t="b">
        <v>0</v>
      </c>
      <c r="T37" s="15">
        <f t="shared" si="8"/>
        <v>2</v>
      </c>
      <c r="U37" s="15" t="str">
        <f t="shared" si="9"/>
        <v>HPO₄</v>
      </c>
      <c r="W37" s="15">
        <f t="shared" si="5"/>
        <v>28</v>
      </c>
      <c r="X37" s="21" t="b">
        <v>1</v>
      </c>
      <c r="Y37" s="15" t="s">
        <v>207</v>
      </c>
      <c r="Z37" s="15" t="s">
        <v>411</v>
      </c>
      <c r="AB37" s="15">
        <f t="shared" si="6"/>
        <v>0</v>
      </c>
      <c r="AC37" s="21" t="b">
        <v>0</v>
      </c>
      <c r="AD37" s="15" t="s">
        <v>301</v>
      </c>
      <c r="AE37" s="15" t="s">
        <v>412</v>
      </c>
      <c r="AH37" s="15">
        <v>28</v>
      </c>
      <c r="AI37" s="17" t="str">
        <f t="shared" si="7"/>
        <v>₂₈</v>
      </c>
    </row>
    <row r="38" spans="2:35" x14ac:dyDescent="0.25">
      <c r="B38" s="15">
        <f t="shared" si="0"/>
        <v>21</v>
      </c>
      <c r="C38" s="21" t="b">
        <v>1</v>
      </c>
      <c r="D38" s="15" t="s">
        <v>50</v>
      </c>
      <c r="E38" s="15">
        <v>3</v>
      </c>
      <c r="F38" s="15" t="s">
        <v>49</v>
      </c>
      <c r="G38" s="15" t="b">
        <v>0</v>
      </c>
      <c r="J38" s="15">
        <f t="shared" si="1"/>
        <v>14</v>
      </c>
      <c r="K38" s="21" t="b">
        <v>0</v>
      </c>
      <c r="L38" s="15" t="s">
        <v>121</v>
      </c>
      <c r="M38" s="15">
        <v>1</v>
      </c>
      <c r="N38" s="15" t="s">
        <v>413</v>
      </c>
      <c r="O38" s="15" t="b">
        <v>1</v>
      </c>
      <c r="Q38" s="15">
        <f t="shared" si="2"/>
        <v>12</v>
      </c>
      <c r="R38" s="15" t="b">
        <v>0</v>
      </c>
      <c r="T38" s="15">
        <f t="shared" si="8"/>
        <v>1</v>
      </c>
      <c r="U38" s="15" t="str">
        <f t="shared" si="9"/>
        <v>HSO₃</v>
      </c>
      <c r="W38" s="15">
        <f t="shared" si="5"/>
        <v>29</v>
      </c>
      <c r="X38" s="21" t="b">
        <v>1</v>
      </c>
      <c r="Y38" s="15" t="s">
        <v>198</v>
      </c>
      <c r="Z38" s="15" t="s">
        <v>414</v>
      </c>
      <c r="AB38" s="15">
        <f t="shared" si="6"/>
        <v>0</v>
      </c>
      <c r="AC38" s="21" t="b">
        <v>0</v>
      </c>
      <c r="AD38" s="15" t="s">
        <v>302</v>
      </c>
      <c r="AE38" s="15" t="s">
        <v>391</v>
      </c>
      <c r="AH38" s="15">
        <v>29</v>
      </c>
      <c r="AI38" s="17" t="str">
        <f t="shared" si="7"/>
        <v>₂₉</v>
      </c>
    </row>
    <row r="39" spans="2:35" x14ac:dyDescent="0.25">
      <c r="B39" s="15">
        <f t="shared" si="0"/>
        <v>22</v>
      </c>
      <c r="C39" s="21" t="b">
        <v>1</v>
      </c>
      <c r="D39" s="15" t="s">
        <v>51</v>
      </c>
      <c r="E39" s="15">
        <v>1</v>
      </c>
      <c r="F39" s="15" t="s">
        <v>52</v>
      </c>
      <c r="G39" s="15" t="b">
        <v>0</v>
      </c>
      <c r="J39" s="15">
        <f t="shared" si="1"/>
        <v>15</v>
      </c>
      <c r="K39" s="21" t="b">
        <v>1</v>
      </c>
      <c r="L39" s="15" t="s">
        <v>118</v>
      </c>
      <c r="M39" s="15">
        <v>1</v>
      </c>
      <c r="N39" s="15" t="s">
        <v>415</v>
      </c>
      <c r="O39" s="15" t="b">
        <v>1</v>
      </c>
      <c r="Q39" s="15">
        <f t="shared" si="2"/>
        <v>12</v>
      </c>
      <c r="R39" s="15" t="b">
        <v>0</v>
      </c>
      <c r="T39" s="15">
        <f t="shared" si="8"/>
        <v>1</v>
      </c>
      <c r="U39" s="15" t="str">
        <f t="shared" si="9"/>
        <v>HSO₄</v>
      </c>
      <c r="W39" s="15">
        <f t="shared" si="5"/>
        <v>30</v>
      </c>
      <c r="X39" s="21" t="b">
        <v>1</v>
      </c>
      <c r="Y39" s="15" t="s">
        <v>220</v>
      </c>
      <c r="Z39" s="15" t="s">
        <v>416</v>
      </c>
      <c r="AH39" s="15">
        <v>30</v>
      </c>
      <c r="AI39" s="17" t="str">
        <f t="shared" si="7"/>
        <v>₃₀</v>
      </c>
    </row>
    <row r="40" spans="2:35" x14ac:dyDescent="0.25">
      <c r="B40" s="15">
        <f t="shared" si="0"/>
        <v>22</v>
      </c>
      <c r="C40" s="21" t="b">
        <v>0</v>
      </c>
      <c r="D40" s="15" t="s">
        <v>53</v>
      </c>
      <c r="E40" s="15">
        <v>1</v>
      </c>
      <c r="F40" s="15" t="s">
        <v>54</v>
      </c>
      <c r="G40" s="15" t="b">
        <v>0</v>
      </c>
      <c r="J40" s="15">
        <f t="shared" si="1"/>
        <v>15</v>
      </c>
      <c r="K40" s="21" t="b">
        <v>0</v>
      </c>
      <c r="L40" s="15" t="s">
        <v>128</v>
      </c>
      <c r="M40" s="15">
        <v>1</v>
      </c>
      <c r="N40" s="15" t="s">
        <v>129</v>
      </c>
      <c r="O40" s="15" t="b">
        <v>1</v>
      </c>
      <c r="Q40" s="15">
        <f t="shared" si="2"/>
        <v>12</v>
      </c>
      <c r="R40" s="15" t="b">
        <v>0</v>
      </c>
      <c r="T40" s="15">
        <f t="shared" si="8"/>
        <v>1</v>
      </c>
      <c r="U40" s="15" t="str">
        <f t="shared" si="9"/>
        <v>HS</v>
      </c>
      <c r="W40" s="15">
        <f t="shared" si="5"/>
        <v>31</v>
      </c>
      <c r="X40" s="21" t="b">
        <v>1</v>
      </c>
      <c r="Y40" s="15" t="s">
        <v>208</v>
      </c>
      <c r="Z40" s="15" t="s">
        <v>417</v>
      </c>
      <c r="AH40" s="15">
        <v>31</v>
      </c>
      <c r="AI40" s="17" t="str">
        <f t="shared" si="7"/>
        <v>₃₁</v>
      </c>
    </row>
    <row r="41" spans="2:35" x14ac:dyDescent="0.25">
      <c r="B41" s="15">
        <f t="shared" si="0"/>
        <v>23</v>
      </c>
      <c r="C41" s="21" t="b">
        <v>1</v>
      </c>
      <c r="D41" s="15" t="s">
        <v>55</v>
      </c>
      <c r="E41" s="15">
        <v>1</v>
      </c>
      <c r="F41" s="15" t="s">
        <v>56</v>
      </c>
      <c r="G41" s="15" t="b">
        <v>0</v>
      </c>
      <c r="J41" s="15">
        <f t="shared" si="1"/>
        <v>16</v>
      </c>
      <c r="K41" s="21" t="b">
        <v>1</v>
      </c>
      <c r="L41" s="15" t="s">
        <v>98</v>
      </c>
      <c r="M41" s="15">
        <v>1</v>
      </c>
      <c r="N41" s="15" t="s">
        <v>99</v>
      </c>
      <c r="O41" s="15" t="b">
        <v>1</v>
      </c>
      <c r="Q41" s="15">
        <f t="shared" si="2"/>
        <v>13</v>
      </c>
      <c r="R41" s="15" t="b">
        <v>1</v>
      </c>
      <c r="S41" s="15" t="s">
        <v>258</v>
      </c>
      <c r="T41" s="15">
        <f t="shared" si="8"/>
        <v>1</v>
      </c>
      <c r="U41" s="15" t="str">
        <f t="shared" si="9"/>
        <v>OH</v>
      </c>
      <c r="W41" s="15">
        <f t="shared" si="5"/>
        <v>32</v>
      </c>
      <c r="X41" s="21" t="b">
        <v>1</v>
      </c>
      <c r="Y41" s="15" t="s">
        <v>217</v>
      </c>
      <c r="Z41" s="15" t="s">
        <v>418</v>
      </c>
      <c r="AH41" s="15">
        <v>32</v>
      </c>
      <c r="AI41" s="17" t="str">
        <f t="shared" si="7"/>
        <v>₃₂</v>
      </c>
    </row>
    <row r="42" spans="2:35" x14ac:dyDescent="0.25">
      <c r="B42" s="15">
        <f t="shared" si="0"/>
        <v>24</v>
      </c>
      <c r="C42" s="21" t="b">
        <v>1</v>
      </c>
      <c r="D42" s="15" t="s">
        <v>57</v>
      </c>
      <c r="E42" s="15">
        <v>2</v>
      </c>
      <c r="F42" s="15" t="s">
        <v>58</v>
      </c>
      <c r="G42" s="15" t="b">
        <v>0</v>
      </c>
      <c r="J42" s="15">
        <f t="shared" si="1"/>
        <v>16</v>
      </c>
      <c r="K42" s="21" t="b">
        <v>0</v>
      </c>
      <c r="L42" s="15" t="s">
        <v>94</v>
      </c>
      <c r="M42" s="15">
        <v>1</v>
      </c>
      <c r="N42" s="15" t="s">
        <v>95</v>
      </c>
      <c r="O42" s="15" t="b">
        <v>1</v>
      </c>
      <c r="Q42" s="15">
        <f t="shared" si="2"/>
        <v>13</v>
      </c>
      <c r="R42" s="15" t="b">
        <v>1</v>
      </c>
      <c r="S42" s="15" t="s">
        <v>259</v>
      </c>
      <c r="T42" s="15">
        <f t="shared" si="8"/>
        <v>1</v>
      </c>
      <c r="U42" s="15" t="str">
        <f t="shared" si="9"/>
        <v>BrO</v>
      </c>
      <c r="W42" s="15">
        <f t="shared" si="5"/>
        <v>33</v>
      </c>
      <c r="X42" s="21" t="b">
        <v>1</v>
      </c>
      <c r="Y42" s="15" t="s">
        <v>211</v>
      </c>
      <c r="Z42" s="15" t="s">
        <v>210</v>
      </c>
      <c r="AH42" s="15">
        <v>33</v>
      </c>
      <c r="AI42" s="17" t="str">
        <f t="shared" si="7"/>
        <v>₃₃</v>
      </c>
    </row>
    <row r="43" spans="2:35" x14ac:dyDescent="0.25">
      <c r="B43" s="15">
        <f t="shared" si="0"/>
        <v>24</v>
      </c>
      <c r="C43" s="21" t="b">
        <v>0</v>
      </c>
      <c r="D43" s="15" t="s">
        <v>59</v>
      </c>
      <c r="E43" s="15">
        <v>2</v>
      </c>
      <c r="F43" s="15" t="s">
        <v>60</v>
      </c>
      <c r="G43" s="15" t="b">
        <v>0</v>
      </c>
      <c r="J43" s="15">
        <f t="shared" si="1"/>
        <v>16</v>
      </c>
      <c r="K43" s="21" t="b">
        <v>0</v>
      </c>
      <c r="L43" s="15" t="s">
        <v>103</v>
      </c>
      <c r="M43" s="15">
        <v>1</v>
      </c>
      <c r="N43" s="15" t="s">
        <v>104</v>
      </c>
      <c r="O43" s="15" t="b">
        <v>1</v>
      </c>
      <c r="Q43" s="15">
        <f t="shared" si="2"/>
        <v>13</v>
      </c>
      <c r="R43" s="15" t="b">
        <v>1</v>
      </c>
      <c r="S43" s="15" t="s">
        <v>260</v>
      </c>
      <c r="T43" s="15">
        <f t="shared" si="8"/>
        <v>1</v>
      </c>
      <c r="U43" s="15" t="str">
        <f t="shared" si="9"/>
        <v>ClO</v>
      </c>
      <c r="W43" s="15">
        <f t="shared" si="5"/>
        <v>34</v>
      </c>
      <c r="X43" s="21" t="b">
        <v>1</v>
      </c>
      <c r="Y43" s="15" t="s">
        <v>191</v>
      </c>
      <c r="Z43" s="15" t="s">
        <v>419</v>
      </c>
      <c r="AH43" s="15">
        <v>34</v>
      </c>
      <c r="AI43" s="17" t="str">
        <f t="shared" si="7"/>
        <v>₃₄</v>
      </c>
    </row>
    <row r="44" spans="2:35" x14ac:dyDescent="0.25">
      <c r="B44" s="15">
        <f t="shared" si="0"/>
        <v>24</v>
      </c>
      <c r="C44" s="21" t="b">
        <v>0</v>
      </c>
      <c r="D44" s="15" t="s">
        <v>61</v>
      </c>
      <c r="E44" s="15">
        <v>4</v>
      </c>
      <c r="F44" s="15" t="s">
        <v>60</v>
      </c>
      <c r="G44" s="15" t="b">
        <v>0</v>
      </c>
      <c r="J44" s="15">
        <f t="shared" si="1"/>
        <v>16</v>
      </c>
      <c r="K44" s="21" t="b">
        <v>0</v>
      </c>
      <c r="L44" s="15" t="s">
        <v>107</v>
      </c>
      <c r="M44" s="15">
        <v>1</v>
      </c>
      <c r="N44" s="15" t="s">
        <v>420</v>
      </c>
      <c r="O44" s="15" t="b">
        <v>1</v>
      </c>
      <c r="Q44" s="15">
        <f t="shared" si="2"/>
        <v>13</v>
      </c>
      <c r="R44" s="15" t="b">
        <v>1</v>
      </c>
      <c r="S44" s="15" t="s">
        <v>261</v>
      </c>
      <c r="T44" s="15">
        <f t="shared" si="8"/>
        <v>1</v>
      </c>
      <c r="U44" s="15" t="str">
        <f t="shared" si="9"/>
        <v>IO₃</v>
      </c>
      <c r="W44" s="15">
        <f t="shared" si="5"/>
        <v>35</v>
      </c>
      <c r="X44" s="21" t="b">
        <v>1</v>
      </c>
      <c r="Y44" s="15" t="s">
        <v>204</v>
      </c>
      <c r="Z44" s="15" t="s">
        <v>421</v>
      </c>
      <c r="AH44" s="15">
        <v>35</v>
      </c>
      <c r="AI44" s="17" t="str">
        <f t="shared" si="7"/>
        <v>₃₅</v>
      </c>
    </row>
    <row r="45" spans="2:35" x14ac:dyDescent="0.25">
      <c r="B45" s="15">
        <f t="shared" si="0"/>
        <v>24</v>
      </c>
      <c r="C45" s="21" t="b">
        <v>0</v>
      </c>
      <c r="D45" s="15" t="s">
        <v>62</v>
      </c>
      <c r="E45" s="15">
        <v>2</v>
      </c>
      <c r="F45" s="15" t="s">
        <v>63</v>
      </c>
      <c r="G45" s="15" t="b">
        <v>0</v>
      </c>
      <c r="J45" s="15">
        <f t="shared" si="1"/>
        <v>17</v>
      </c>
      <c r="K45" s="21" t="b">
        <v>1</v>
      </c>
      <c r="L45" s="15" t="s">
        <v>108</v>
      </c>
      <c r="M45" s="15">
        <v>1</v>
      </c>
      <c r="N45" s="15" t="s">
        <v>396</v>
      </c>
      <c r="O45" s="15" t="b">
        <v>1</v>
      </c>
      <c r="Q45" s="15">
        <f t="shared" si="2"/>
        <v>14</v>
      </c>
      <c r="R45" s="15" t="b">
        <v>1</v>
      </c>
      <c r="S45" s="15" t="s">
        <v>178</v>
      </c>
      <c r="T45" s="15">
        <f t="shared" si="8"/>
        <v>1</v>
      </c>
      <c r="U45" s="15" t="str">
        <f t="shared" si="9"/>
        <v>NO₃</v>
      </c>
      <c r="W45" s="15">
        <f t="shared" si="5"/>
        <v>36</v>
      </c>
      <c r="X45" s="21" t="b">
        <v>1</v>
      </c>
      <c r="Y45" s="15" t="s">
        <v>189</v>
      </c>
      <c r="Z45" s="15" t="s">
        <v>422</v>
      </c>
      <c r="AH45" s="15">
        <v>36</v>
      </c>
      <c r="AI45" s="17" t="str">
        <f t="shared" si="7"/>
        <v>₃₆</v>
      </c>
    </row>
    <row r="46" spans="2:35" x14ac:dyDescent="0.25">
      <c r="B46" s="15">
        <f t="shared" si="0"/>
        <v>25</v>
      </c>
      <c r="C46" s="21" t="b">
        <v>1</v>
      </c>
      <c r="D46" s="15" t="s">
        <v>64</v>
      </c>
      <c r="E46" s="15">
        <v>1</v>
      </c>
      <c r="F46" s="15" t="s">
        <v>423</v>
      </c>
      <c r="G46" s="15" t="b">
        <v>1</v>
      </c>
      <c r="J46" s="15">
        <f t="shared" si="1"/>
        <v>17</v>
      </c>
      <c r="K46" s="21" t="b">
        <v>0</v>
      </c>
      <c r="L46" s="15" t="s">
        <v>109</v>
      </c>
      <c r="M46" s="15">
        <v>1</v>
      </c>
      <c r="N46" s="15" t="s">
        <v>393</v>
      </c>
      <c r="O46" s="15" t="b">
        <v>1</v>
      </c>
      <c r="Q46" s="15">
        <f t="shared" si="2"/>
        <v>14</v>
      </c>
      <c r="R46" s="15" t="b">
        <v>1</v>
      </c>
      <c r="S46" s="15" t="s">
        <v>177</v>
      </c>
      <c r="T46" s="15">
        <f t="shared" si="8"/>
        <v>1</v>
      </c>
      <c r="U46" s="15" t="str">
        <f t="shared" si="9"/>
        <v>NO₂</v>
      </c>
      <c r="W46" s="15">
        <f t="shared" si="5"/>
        <v>37</v>
      </c>
      <c r="X46" s="21" t="b">
        <v>1</v>
      </c>
      <c r="Y46" s="15" t="s">
        <v>190</v>
      </c>
      <c r="Z46" s="15" t="s">
        <v>424</v>
      </c>
      <c r="AH46" s="15">
        <v>37</v>
      </c>
      <c r="AI46" s="17" t="str">
        <f t="shared" si="7"/>
        <v>₃₇</v>
      </c>
    </row>
    <row r="47" spans="2:35" x14ac:dyDescent="0.25">
      <c r="B47" s="15">
        <f t="shared" si="0"/>
        <v>26</v>
      </c>
      <c r="C47" s="21" t="b">
        <v>1</v>
      </c>
      <c r="D47" s="15" t="s">
        <v>65</v>
      </c>
      <c r="E47" s="15">
        <v>1</v>
      </c>
      <c r="F47" s="15" t="s">
        <v>425</v>
      </c>
      <c r="G47" s="15" t="b">
        <v>1</v>
      </c>
      <c r="J47" s="15">
        <f t="shared" si="1"/>
        <v>17</v>
      </c>
      <c r="K47" s="21" t="b">
        <v>0</v>
      </c>
      <c r="L47" s="15" t="s">
        <v>125</v>
      </c>
      <c r="M47" s="15">
        <v>2</v>
      </c>
      <c r="N47" s="15" t="s">
        <v>426</v>
      </c>
      <c r="O47" s="15" t="b">
        <v>1</v>
      </c>
      <c r="Q47" s="15">
        <f t="shared" si="2"/>
        <v>14</v>
      </c>
      <c r="R47" s="15" t="b">
        <v>1</v>
      </c>
      <c r="S47" s="15" t="s">
        <v>262</v>
      </c>
      <c r="T47" s="15">
        <f t="shared" si="8"/>
        <v>2</v>
      </c>
      <c r="U47" s="15" t="str">
        <f t="shared" si="9"/>
        <v>C₂O₄</v>
      </c>
      <c r="W47" s="15">
        <f t="shared" si="5"/>
        <v>38</v>
      </c>
      <c r="X47" s="21" t="b">
        <v>1</v>
      </c>
      <c r="Y47" s="15" t="s">
        <v>195</v>
      </c>
      <c r="Z47" s="15" t="s">
        <v>427</v>
      </c>
      <c r="AH47" s="15">
        <v>38</v>
      </c>
      <c r="AI47" s="17" t="str">
        <f t="shared" si="7"/>
        <v>₃₈</v>
      </c>
    </row>
    <row r="48" spans="2:35" x14ac:dyDescent="0.25">
      <c r="B48" s="15">
        <f t="shared" si="0"/>
        <v>26</v>
      </c>
      <c r="C48" s="21" t="b">
        <v>0</v>
      </c>
      <c r="D48" s="15" t="s">
        <v>68</v>
      </c>
      <c r="E48" s="15">
        <v>2</v>
      </c>
      <c r="F48" s="15" t="s">
        <v>428</v>
      </c>
      <c r="G48" s="15" t="b">
        <v>1</v>
      </c>
      <c r="J48" s="15">
        <f t="shared" si="1"/>
        <v>17</v>
      </c>
      <c r="K48" s="21" t="b">
        <v>0</v>
      </c>
      <c r="L48" s="15" t="s">
        <v>101</v>
      </c>
      <c r="M48" s="15">
        <v>1</v>
      </c>
      <c r="N48" s="15" t="s">
        <v>429</v>
      </c>
      <c r="O48" s="15" t="b">
        <v>1</v>
      </c>
      <c r="Q48" s="15">
        <f t="shared" si="2"/>
        <v>14</v>
      </c>
      <c r="R48" s="15" t="b">
        <v>1</v>
      </c>
      <c r="S48" s="15" t="s">
        <v>263</v>
      </c>
      <c r="T48" s="15">
        <f t="shared" si="8"/>
        <v>1</v>
      </c>
      <c r="U48" s="15" t="str">
        <f t="shared" si="9"/>
        <v>ClO₄</v>
      </c>
      <c r="W48" s="15">
        <f t="shared" si="5"/>
        <v>39</v>
      </c>
      <c r="X48" s="21" t="b">
        <v>1</v>
      </c>
      <c r="Y48" s="15" t="s">
        <v>196</v>
      </c>
      <c r="Z48" s="15" t="s">
        <v>430</v>
      </c>
      <c r="AH48" s="15">
        <v>39</v>
      </c>
      <c r="AI48" s="17" t="str">
        <f t="shared" si="7"/>
        <v>₃₉</v>
      </c>
    </row>
    <row r="49" spans="2:35" x14ac:dyDescent="0.25">
      <c r="B49" s="15">
        <f t="shared" si="0"/>
        <v>26</v>
      </c>
      <c r="C49" s="21" t="b">
        <v>0</v>
      </c>
      <c r="D49" s="15" t="s">
        <v>66</v>
      </c>
      <c r="E49" s="15">
        <v>1</v>
      </c>
      <c r="F49" s="15" t="s">
        <v>393</v>
      </c>
      <c r="G49" s="15" t="b">
        <v>1</v>
      </c>
      <c r="J49" s="15">
        <f t="shared" si="1"/>
        <v>17</v>
      </c>
      <c r="K49" s="21" t="b">
        <v>0</v>
      </c>
      <c r="L49" s="15" t="s">
        <v>114</v>
      </c>
      <c r="M49" s="15">
        <v>1</v>
      </c>
      <c r="N49" s="15" t="s">
        <v>431</v>
      </c>
      <c r="O49" s="15" t="b">
        <v>1</v>
      </c>
      <c r="Q49" s="15">
        <f t="shared" si="2"/>
        <v>14</v>
      </c>
      <c r="R49" s="15" t="b">
        <v>1</v>
      </c>
      <c r="S49" s="15" t="s">
        <v>264</v>
      </c>
      <c r="T49" s="15">
        <f t="shared" si="8"/>
        <v>1</v>
      </c>
      <c r="U49" s="15" t="str">
        <f t="shared" si="9"/>
        <v>MnO₄</v>
      </c>
      <c r="AH49" s="15">
        <v>40</v>
      </c>
      <c r="AI49" s="17" t="str">
        <f t="shared" si="7"/>
        <v>₄₀</v>
      </c>
    </row>
    <row r="50" spans="2:35" x14ac:dyDescent="0.25">
      <c r="B50" s="15">
        <f t="shared" si="0"/>
        <v>26</v>
      </c>
      <c r="C50" s="21" t="b">
        <v>0</v>
      </c>
      <c r="D50" s="15" t="s">
        <v>67</v>
      </c>
      <c r="E50" s="15">
        <v>2</v>
      </c>
      <c r="F50" s="15" t="s">
        <v>432</v>
      </c>
      <c r="G50" s="15" t="b">
        <v>1</v>
      </c>
      <c r="J50" s="15">
        <f t="shared" si="1"/>
        <v>17</v>
      </c>
      <c r="K50" s="21" t="b">
        <v>0</v>
      </c>
      <c r="L50" s="15" t="s">
        <v>89</v>
      </c>
      <c r="M50" s="15">
        <v>2</v>
      </c>
      <c r="N50" s="15" t="s">
        <v>433</v>
      </c>
      <c r="O50" s="15" t="b">
        <v>1</v>
      </c>
      <c r="Q50" s="15">
        <f t="shared" si="2"/>
        <v>14</v>
      </c>
      <c r="R50" s="15" t="b">
        <v>1</v>
      </c>
      <c r="S50" s="15" t="s">
        <v>265</v>
      </c>
      <c r="T50" s="15">
        <f t="shared" si="8"/>
        <v>2</v>
      </c>
      <c r="U50" s="15" t="str">
        <f t="shared" si="9"/>
        <v>O₂</v>
      </c>
      <c r="AH50" s="15">
        <v>41</v>
      </c>
      <c r="AI50" s="17" t="str">
        <f t="shared" si="7"/>
        <v>₄₁</v>
      </c>
    </row>
    <row r="51" spans="2:35" x14ac:dyDescent="0.25">
      <c r="B51" s="15">
        <f t="shared" si="0"/>
        <v>26</v>
      </c>
      <c r="C51" s="21" t="b">
        <v>0</v>
      </c>
      <c r="D51" s="15" t="s">
        <v>139</v>
      </c>
      <c r="E51" s="15">
        <v>3</v>
      </c>
      <c r="F51" s="15" t="s">
        <v>29</v>
      </c>
      <c r="G51" s="15" t="b">
        <v>0</v>
      </c>
      <c r="J51" s="15">
        <f t="shared" si="1"/>
        <v>18</v>
      </c>
      <c r="K51" s="21" t="b">
        <v>1</v>
      </c>
      <c r="L51" s="15" t="s">
        <v>110</v>
      </c>
      <c r="M51" s="15">
        <v>3</v>
      </c>
      <c r="N51" s="15" t="s">
        <v>434</v>
      </c>
      <c r="O51" s="15" t="b">
        <v>1</v>
      </c>
      <c r="Q51" s="15">
        <f t="shared" si="2"/>
        <v>15</v>
      </c>
      <c r="R51" s="15" t="b">
        <v>1</v>
      </c>
      <c r="S51" s="15" t="s">
        <v>266</v>
      </c>
      <c r="T51" s="15">
        <f t="shared" si="8"/>
        <v>3</v>
      </c>
      <c r="U51" s="15" t="str">
        <f t="shared" si="9"/>
        <v>PO₄</v>
      </c>
      <c r="AH51" s="15">
        <v>42</v>
      </c>
      <c r="AI51" s="17" t="str">
        <f t="shared" si="7"/>
        <v>₄₂</v>
      </c>
    </row>
    <row r="52" spans="2:35" x14ac:dyDescent="0.25">
      <c r="B52" s="15">
        <f t="shared" si="0"/>
        <v>26</v>
      </c>
      <c r="C52" s="21" t="b">
        <v>0</v>
      </c>
      <c r="D52" s="15" t="s">
        <v>138</v>
      </c>
      <c r="E52" s="15">
        <v>2</v>
      </c>
      <c r="F52" s="15" t="s">
        <v>29</v>
      </c>
      <c r="G52" s="15" t="b">
        <v>0</v>
      </c>
      <c r="J52" s="15">
        <f t="shared" si="1"/>
        <v>18</v>
      </c>
      <c r="K52" s="21" t="b">
        <v>0</v>
      </c>
      <c r="L52" s="15" t="s">
        <v>115</v>
      </c>
      <c r="M52" s="15">
        <v>3</v>
      </c>
      <c r="N52" s="15" t="s">
        <v>435</v>
      </c>
      <c r="O52" s="15" t="b">
        <v>1</v>
      </c>
      <c r="Q52" s="15">
        <f t="shared" si="2"/>
        <v>15</v>
      </c>
      <c r="R52" s="15" t="b">
        <v>1</v>
      </c>
      <c r="S52" s="15" t="s">
        <v>267</v>
      </c>
      <c r="T52" s="15">
        <f t="shared" si="8"/>
        <v>3</v>
      </c>
      <c r="U52" s="15" t="str">
        <f t="shared" si="9"/>
        <v>PO₃</v>
      </c>
      <c r="AH52" s="15">
        <v>43</v>
      </c>
      <c r="AI52" s="17" t="str">
        <f t="shared" si="7"/>
        <v>₄₃</v>
      </c>
    </row>
    <row r="53" spans="2:35" x14ac:dyDescent="0.25">
      <c r="B53" s="15">
        <f t="shared" si="0"/>
        <v>26</v>
      </c>
      <c r="C53" s="21" t="b">
        <v>0</v>
      </c>
      <c r="D53" s="15" t="s">
        <v>140</v>
      </c>
      <c r="E53" s="15">
        <v>6</v>
      </c>
      <c r="F53" s="15" t="s">
        <v>29</v>
      </c>
      <c r="G53" s="15" t="b">
        <v>0</v>
      </c>
      <c r="J53" s="15">
        <f t="shared" si="1"/>
        <v>19</v>
      </c>
      <c r="K53" s="21" t="b">
        <v>1</v>
      </c>
      <c r="L53" s="15" t="s">
        <v>116</v>
      </c>
      <c r="M53" s="15">
        <v>2</v>
      </c>
      <c r="N53" s="15" t="s">
        <v>436</v>
      </c>
      <c r="O53" s="15" t="b">
        <v>1</v>
      </c>
      <c r="Q53" s="15">
        <f t="shared" si="2"/>
        <v>16</v>
      </c>
      <c r="R53" s="15" t="b">
        <v>1</v>
      </c>
      <c r="S53" s="15" t="s">
        <v>268</v>
      </c>
      <c r="T53" s="15">
        <f t="shared" si="8"/>
        <v>2</v>
      </c>
      <c r="U53" s="15" t="str">
        <f t="shared" si="9"/>
        <v>SO₄</v>
      </c>
      <c r="AH53" s="15">
        <v>44</v>
      </c>
      <c r="AI53" s="17" t="str">
        <f t="shared" si="7"/>
        <v>₄₄</v>
      </c>
    </row>
    <row r="54" spans="2:35" x14ac:dyDescent="0.25">
      <c r="B54" s="15">
        <f t="shared" si="0"/>
        <v>26</v>
      </c>
      <c r="C54" s="21" t="b">
        <v>0</v>
      </c>
      <c r="D54" s="15" t="s">
        <v>143</v>
      </c>
      <c r="E54" s="15">
        <v>3</v>
      </c>
      <c r="F54" s="15" t="s">
        <v>30</v>
      </c>
      <c r="G54" s="15" t="b">
        <v>0</v>
      </c>
      <c r="J54" s="15">
        <f t="shared" si="1"/>
        <v>19</v>
      </c>
      <c r="K54" s="21" t="b">
        <v>0</v>
      </c>
      <c r="L54" s="15" t="s">
        <v>120</v>
      </c>
      <c r="M54" s="15">
        <v>2</v>
      </c>
      <c r="N54" s="15" t="s">
        <v>424</v>
      </c>
      <c r="O54" s="15" t="b">
        <v>1</v>
      </c>
      <c r="Q54" s="15">
        <f t="shared" si="2"/>
        <v>16</v>
      </c>
      <c r="R54" s="15" t="b">
        <v>1</v>
      </c>
      <c r="S54" s="15" t="s">
        <v>269</v>
      </c>
      <c r="T54" s="15">
        <f t="shared" si="8"/>
        <v>2</v>
      </c>
      <c r="U54" s="15" t="str">
        <f t="shared" si="9"/>
        <v>SO₃</v>
      </c>
      <c r="AH54" s="15">
        <v>45</v>
      </c>
      <c r="AI54" s="17" t="str">
        <f t="shared" si="7"/>
        <v>₄₅</v>
      </c>
    </row>
    <row r="55" spans="2:35" x14ac:dyDescent="0.25">
      <c r="B55" s="15">
        <f t="shared" si="0"/>
        <v>26</v>
      </c>
      <c r="C55" s="21" t="b">
        <v>0</v>
      </c>
      <c r="D55" s="15" t="s">
        <v>142</v>
      </c>
      <c r="E55" s="15">
        <v>2</v>
      </c>
      <c r="F55" s="15" t="s">
        <v>30</v>
      </c>
      <c r="G55" s="15" t="b">
        <v>0</v>
      </c>
      <c r="J55" s="15">
        <f t="shared" si="1"/>
        <v>19</v>
      </c>
      <c r="K55" s="21" t="b">
        <v>0</v>
      </c>
      <c r="L55" s="15" t="s">
        <v>134</v>
      </c>
      <c r="M55" s="15">
        <v>1</v>
      </c>
      <c r="N55" s="15" t="s">
        <v>135</v>
      </c>
      <c r="O55" s="15" t="b">
        <v>1</v>
      </c>
      <c r="Q55" s="15">
        <f t="shared" si="2"/>
        <v>16</v>
      </c>
      <c r="R55" s="15" t="b">
        <v>1</v>
      </c>
      <c r="S55" s="15" t="s">
        <v>270</v>
      </c>
      <c r="T55" s="15">
        <f t="shared" si="8"/>
        <v>1</v>
      </c>
      <c r="U55" s="15" t="str">
        <f t="shared" si="9"/>
        <v>SCN</v>
      </c>
      <c r="AH55" s="15">
        <v>46</v>
      </c>
      <c r="AI55" s="17" t="str">
        <f t="shared" si="7"/>
        <v>₄₆</v>
      </c>
    </row>
    <row r="56" spans="2:35" x14ac:dyDescent="0.25">
      <c r="B56" s="15">
        <f t="shared" si="0"/>
        <v>26</v>
      </c>
      <c r="C56" s="21" t="b">
        <v>0</v>
      </c>
      <c r="D56" s="15" t="s">
        <v>145</v>
      </c>
      <c r="E56" s="15">
        <v>2</v>
      </c>
      <c r="F56" s="15" t="s">
        <v>31</v>
      </c>
      <c r="G56" s="15" t="b">
        <v>0</v>
      </c>
      <c r="J56" s="15">
        <f t="shared" si="1"/>
        <v>19</v>
      </c>
      <c r="K56" s="21" t="b">
        <v>0</v>
      </c>
      <c r="L56" s="15" t="s">
        <v>117</v>
      </c>
      <c r="M56" s="15">
        <v>2</v>
      </c>
      <c r="N56" s="15" t="s">
        <v>437</v>
      </c>
      <c r="O56" s="15" t="b">
        <v>1</v>
      </c>
      <c r="Q56" s="15">
        <f t="shared" si="2"/>
        <v>16</v>
      </c>
      <c r="R56" s="15" t="b">
        <v>1</v>
      </c>
      <c r="S56" s="15" t="s">
        <v>271</v>
      </c>
      <c r="T56" s="15">
        <f t="shared" si="8"/>
        <v>2</v>
      </c>
      <c r="U56" s="15" t="str">
        <f t="shared" si="9"/>
        <v>S₂O₃</v>
      </c>
      <c r="AH56" s="15">
        <v>47</v>
      </c>
      <c r="AI56" s="17" t="str">
        <f t="shared" si="7"/>
        <v>₄₇</v>
      </c>
    </row>
    <row r="57" spans="2:35" x14ac:dyDescent="0.25">
      <c r="B57" s="15">
        <f t="shared" si="0"/>
        <v>26</v>
      </c>
      <c r="C57" s="21" t="b">
        <v>0</v>
      </c>
      <c r="D57" s="15" t="s">
        <v>144</v>
      </c>
      <c r="E57" s="15">
        <v>1</v>
      </c>
      <c r="F57" s="15" t="s">
        <v>31</v>
      </c>
      <c r="G57" s="15" t="b">
        <v>0</v>
      </c>
      <c r="J57" s="15">
        <f t="shared" si="1"/>
        <v>20</v>
      </c>
      <c r="K57" s="21" t="b">
        <v>1</v>
      </c>
      <c r="L57" s="15" t="s">
        <v>97</v>
      </c>
      <c r="M57" s="15">
        <v>1</v>
      </c>
      <c r="N57" s="15" t="s">
        <v>404</v>
      </c>
      <c r="O57" s="15" t="b">
        <v>1</v>
      </c>
      <c r="Q57" s="15">
        <f t="shared" si="2"/>
        <v>16</v>
      </c>
      <c r="R57" s="15" t="b">
        <v>0</v>
      </c>
      <c r="T57" s="15">
        <f t="shared" si="8"/>
        <v>1</v>
      </c>
      <c r="U57" s="15" t="str">
        <f t="shared" si="9"/>
        <v>HCO₃</v>
      </c>
      <c r="AH57" s="15">
        <v>48</v>
      </c>
      <c r="AI57" s="17" t="str">
        <f t="shared" si="7"/>
        <v>₄₈</v>
      </c>
    </row>
    <row r="58" spans="2:35" x14ac:dyDescent="0.25">
      <c r="B58" s="15">
        <f t="shared" si="0"/>
        <v>26</v>
      </c>
      <c r="C58" s="21" t="b">
        <v>0</v>
      </c>
      <c r="D58" s="15" t="s">
        <v>147</v>
      </c>
      <c r="E58" s="15">
        <v>3</v>
      </c>
      <c r="F58" s="15" t="s">
        <v>34</v>
      </c>
      <c r="G58" s="15" t="b">
        <v>0</v>
      </c>
      <c r="J58" s="15">
        <f t="shared" si="1"/>
        <v>20</v>
      </c>
      <c r="K58" s="21" t="b">
        <v>0</v>
      </c>
      <c r="L58" s="15" t="s">
        <v>127</v>
      </c>
      <c r="M58" s="15">
        <v>1</v>
      </c>
      <c r="N58" s="15" t="s">
        <v>407</v>
      </c>
      <c r="O58" s="15" t="b">
        <v>1</v>
      </c>
      <c r="Q58" s="15">
        <f t="shared" si="2"/>
        <v>16</v>
      </c>
      <c r="R58" s="15" t="b">
        <v>0</v>
      </c>
      <c r="T58" s="15">
        <f t="shared" si="8"/>
        <v>1</v>
      </c>
      <c r="U58" s="15" t="str">
        <f t="shared" si="9"/>
        <v>HC₂O₄</v>
      </c>
      <c r="AH58" s="15">
        <v>49</v>
      </c>
      <c r="AI58" s="17" t="str">
        <f t="shared" si="7"/>
        <v>₄₉</v>
      </c>
    </row>
    <row r="59" spans="2:35" x14ac:dyDescent="0.25">
      <c r="B59" s="15">
        <f t="shared" si="0"/>
        <v>26</v>
      </c>
      <c r="C59" s="21" t="b">
        <v>0</v>
      </c>
      <c r="D59" s="15" t="s">
        <v>146</v>
      </c>
      <c r="E59" s="15">
        <v>2</v>
      </c>
      <c r="F59" s="15" t="s">
        <v>34</v>
      </c>
      <c r="G59" s="15" t="b">
        <v>0</v>
      </c>
      <c r="J59" s="15">
        <f t="shared" si="1"/>
        <v>21</v>
      </c>
      <c r="K59" s="21" t="b">
        <v>1</v>
      </c>
      <c r="L59" s="15" t="s">
        <v>119</v>
      </c>
      <c r="M59" s="15">
        <v>1</v>
      </c>
      <c r="N59" s="15" t="s">
        <v>415</v>
      </c>
      <c r="O59" s="15" t="b">
        <v>1</v>
      </c>
      <c r="Q59" s="15">
        <f t="shared" si="2"/>
        <v>16</v>
      </c>
      <c r="R59" s="15" t="b">
        <v>0</v>
      </c>
      <c r="T59" s="15">
        <f t="shared" si="8"/>
        <v>1</v>
      </c>
      <c r="U59" s="15" t="str">
        <f t="shared" si="9"/>
        <v>HSO₄</v>
      </c>
      <c r="AH59" s="15">
        <v>50</v>
      </c>
      <c r="AI59" s="17" t="str">
        <f t="shared" si="7"/>
        <v>₅₀</v>
      </c>
    </row>
    <row r="60" spans="2:35" x14ac:dyDescent="0.25">
      <c r="B60" s="15">
        <f t="shared" si="0"/>
        <v>26</v>
      </c>
      <c r="C60" s="21" t="b">
        <v>0</v>
      </c>
      <c r="D60" s="15" t="s">
        <v>151</v>
      </c>
      <c r="E60" s="15">
        <v>3</v>
      </c>
      <c r="F60" s="15" t="s">
        <v>41</v>
      </c>
      <c r="G60" s="15" t="b">
        <v>0</v>
      </c>
      <c r="J60" s="15">
        <f t="shared" si="1"/>
        <v>21</v>
      </c>
      <c r="K60" s="21" t="b">
        <v>0</v>
      </c>
      <c r="L60" s="15" t="s">
        <v>122</v>
      </c>
      <c r="M60" s="15">
        <v>1</v>
      </c>
      <c r="N60" s="15" t="s">
        <v>413</v>
      </c>
      <c r="O60" s="15" t="b">
        <v>1</v>
      </c>
      <c r="Q60" s="15">
        <f t="shared" si="2"/>
        <v>16</v>
      </c>
      <c r="R60" s="15" t="b">
        <v>0</v>
      </c>
      <c r="T60" s="15">
        <f t="shared" si="8"/>
        <v>1</v>
      </c>
      <c r="U60" s="15" t="str">
        <f t="shared" si="9"/>
        <v>HSO₃</v>
      </c>
      <c r="AH60" s="15">
        <v>51</v>
      </c>
      <c r="AI60" s="17" t="str">
        <f t="shared" si="7"/>
        <v>₅₁</v>
      </c>
    </row>
    <row r="61" spans="2:35" x14ac:dyDescent="0.25">
      <c r="B61" s="15">
        <f t="shared" si="0"/>
        <v>26</v>
      </c>
      <c r="C61" s="21" t="b">
        <v>0</v>
      </c>
      <c r="D61" s="15" t="s">
        <v>150</v>
      </c>
      <c r="E61" s="15">
        <v>2</v>
      </c>
      <c r="F61" s="15" t="s">
        <v>41</v>
      </c>
      <c r="G61" s="15" t="b">
        <v>0</v>
      </c>
      <c r="AH61" s="15">
        <v>52</v>
      </c>
      <c r="AI61" s="17" t="str">
        <f t="shared" si="7"/>
        <v>₅₂</v>
      </c>
    </row>
    <row r="62" spans="2:35" x14ac:dyDescent="0.25">
      <c r="B62" s="15">
        <f t="shared" si="0"/>
        <v>26</v>
      </c>
      <c r="C62" s="21" t="b">
        <v>0</v>
      </c>
      <c r="D62" s="15" t="s">
        <v>152</v>
      </c>
      <c r="E62" s="15">
        <v>4</v>
      </c>
      <c r="F62" s="15" t="s">
        <v>41</v>
      </c>
      <c r="G62" s="15" t="b">
        <v>0</v>
      </c>
      <c r="AH62" s="15">
        <v>53</v>
      </c>
      <c r="AI62" s="17" t="str">
        <f t="shared" si="7"/>
        <v>₅₃</v>
      </c>
    </row>
    <row r="63" spans="2:35" x14ac:dyDescent="0.25">
      <c r="B63" s="15">
        <f t="shared" si="0"/>
        <v>26</v>
      </c>
      <c r="C63" s="21" t="b">
        <v>0</v>
      </c>
      <c r="D63" s="15" t="s">
        <v>153</v>
      </c>
      <c r="E63" s="15">
        <v>2</v>
      </c>
      <c r="F63" s="15" t="s">
        <v>47</v>
      </c>
      <c r="G63" s="15" t="b">
        <v>0</v>
      </c>
      <c r="AH63" s="15">
        <v>54</v>
      </c>
      <c r="AI63" s="17" t="str">
        <f t="shared" si="7"/>
        <v>₅₄</v>
      </c>
    </row>
    <row r="64" spans="2:35" x14ac:dyDescent="0.25">
      <c r="B64" s="15">
        <f t="shared" si="0"/>
        <v>26</v>
      </c>
      <c r="C64" s="21" t="b">
        <v>0</v>
      </c>
      <c r="D64" s="15" t="s">
        <v>155</v>
      </c>
      <c r="E64" s="15">
        <v>3</v>
      </c>
      <c r="F64" s="15" t="s">
        <v>49</v>
      </c>
      <c r="G64" s="15" t="b">
        <v>0</v>
      </c>
      <c r="AH64" s="15">
        <v>55</v>
      </c>
      <c r="AI64" s="17" t="str">
        <f t="shared" si="7"/>
        <v>₅₅</v>
      </c>
    </row>
    <row r="65" spans="2:35" x14ac:dyDescent="0.25">
      <c r="B65" s="15">
        <f t="shared" si="0"/>
        <v>26</v>
      </c>
      <c r="C65" s="21" t="b">
        <v>0</v>
      </c>
      <c r="D65" s="15" t="s">
        <v>154</v>
      </c>
      <c r="E65" s="15">
        <v>2</v>
      </c>
      <c r="F65" s="15" t="s">
        <v>49</v>
      </c>
      <c r="G65" s="15" t="b">
        <v>0</v>
      </c>
      <c r="AH65" s="15">
        <v>56</v>
      </c>
      <c r="AI65" s="17" t="str">
        <f t="shared" si="7"/>
        <v>₅₆</v>
      </c>
    </row>
    <row r="66" spans="2:35" x14ac:dyDescent="0.25">
      <c r="B66" s="15">
        <f t="shared" si="0"/>
        <v>26</v>
      </c>
      <c r="C66" s="21" t="b">
        <v>0</v>
      </c>
      <c r="D66" s="15" t="s">
        <v>149</v>
      </c>
      <c r="E66" s="15">
        <v>4</v>
      </c>
      <c r="F66" s="15" t="s">
        <v>35</v>
      </c>
      <c r="G66" s="15" t="b">
        <v>0</v>
      </c>
      <c r="AH66" s="15">
        <v>57</v>
      </c>
      <c r="AI66" s="17" t="str">
        <f t="shared" si="7"/>
        <v>₅₇</v>
      </c>
    </row>
    <row r="67" spans="2:35" x14ac:dyDescent="0.25">
      <c r="B67" s="15">
        <f t="shared" si="0"/>
        <v>26</v>
      </c>
      <c r="C67" s="21" t="b">
        <v>0</v>
      </c>
      <c r="D67" s="15" t="s">
        <v>148</v>
      </c>
      <c r="E67" s="15">
        <v>2</v>
      </c>
      <c r="F67" s="15" t="s">
        <v>35</v>
      </c>
      <c r="G67" s="15" t="b">
        <v>0</v>
      </c>
      <c r="AH67" s="15">
        <v>58</v>
      </c>
      <c r="AI67" s="17" t="str">
        <f t="shared" si="7"/>
        <v>₅₈</v>
      </c>
    </row>
    <row r="68" spans="2:35" x14ac:dyDescent="0.25">
      <c r="B68" s="15">
        <f t="shared" si="0"/>
        <v>26</v>
      </c>
      <c r="C68" s="21" t="b">
        <v>0</v>
      </c>
      <c r="D68" s="15" t="s">
        <v>157</v>
      </c>
      <c r="E68" s="15">
        <v>4</v>
      </c>
      <c r="F68" s="15" t="s">
        <v>60</v>
      </c>
      <c r="G68" s="15" t="b">
        <v>0</v>
      </c>
      <c r="AH68" s="15">
        <v>59</v>
      </c>
      <c r="AI68" s="17" t="str">
        <f t="shared" si="7"/>
        <v>₅₉</v>
      </c>
    </row>
    <row r="69" spans="2:35" x14ac:dyDescent="0.25">
      <c r="B69" s="15">
        <f t="shared" si="0"/>
        <v>26</v>
      </c>
      <c r="C69" s="21" t="b">
        <v>0</v>
      </c>
      <c r="D69" s="15" t="s">
        <v>156</v>
      </c>
      <c r="E69" s="15">
        <v>2</v>
      </c>
      <c r="F69" s="15" t="s">
        <v>60</v>
      </c>
      <c r="G69" s="15" t="b">
        <v>0</v>
      </c>
      <c r="AH69" s="15">
        <v>60</v>
      </c>
      <c r="AI69" s="17" t="str">
        <f t="shared" si="7"/>
        <v>₆₀</v>
      </c>
    </row>
    <row r="70" spans="2:35" x14ac:dyDescent="0.25">
      <c r="B70" s="15">
        <f t="shared" si="0"/>
        <v>26</v>
      </c>
      <c r="C70" s="21" t="b">
        <v>0</v>
      </c>
      <c r="D70" s="15" t="s">
        <v>158</v>
      </c>
      <c r="E70" s="15">
        <v>2</v>
      </c>
      <c r="F70" s="15" t="s">
        <v>428</v>
      </c>
      <c r="G70" s="15" t="b">
        <v>1</v>
      </c>
      <c r="AH70" s="15">
        <v>61</v>
      </c>
      <c r="AI70" s="17" t="str">
        <f t="shared" si="7"/>
        <v>₆₁</v>
      </c>
    </row>
    <row r="71" spans="2:35" x14ac:dyDescent="0.25">
      <c r="AH71" s="15">
        <v>62</v>
      </c>
      <c r="AI71" s="17" t="str">
        <f t="shared" si="7"/>
        <v>₆₂</v>
      </c>
    </row>
    <row r="72" spans="2:35" x14ac:dyDescent="0.25">
      <c r="AH72" s="15">
        <v>63</v>
      </c>
      <c r="AI72" s="17" t="str">
        <f t="shared" si="7"/>
        <v>₆₃</v>
      </c>
    </row>
    <row r="73" spans="2:35" x14ac:dyDescent="0.25">
      <c r="B73" s="15" t="s">
        <v>227</v>
      </c>
      <c r="C73" s="15">
        <f>Instructions!G20/100</f>
        <v>0.8</v>
      </c>
      <c r="AH73" s="15">
        <v>64</v>
      </c>
      <c r="AI73" s="17" t="str">
        <f t="shared" si="7"/>
        <v>₆₄</v>
      </c>
    </row>
    <row r="74" spans="2:35" x14ac:dyDescent="0.25">
      <c r="B74" s="15" t="s">
        <v>228</v>
      </c>
      <c r="C74" s="15">
        <f>C73+Instructions!G21/100</f>
        <v>1</v>
      </c>
      <c r="AH74" s="15">
        <v>65</v>
      </c>
      <c r="AI74" s="17" t="str">
        <f t="shared" si="7"/>
        <v>₆₅</v>
      </c>
    </row>
    <row r="75" spans="2:35" x14ac:dyDescent="0.25">
      <c r="B75" s="15" t="s">
        <v>229</v>
      </c>
      <c r="C75" s="15">
        <f>C74+Instructions!G22/100</f>
        <v>1</v>
      </c>
      <c r="AH75" s="15">
        <v>66</v>
      </c>
      <c r="AI75" s="17" t="str">
        <f t="shared" si="7"/>
        <v>₆₆</v>
      </c>
    </row>
    <row r="76" spans="2:35" x14ac:dyDescent="0.25">
      <c r="B76" s="15" t="s">
        <v>230</v>
      </c>
      <c r="C76" s="15">
        <f>C75+Instructions!G23/100</f>
        <v>1</v>
      </c>
      <c r="AH76" s="15">
        <v>67</v>
      </c>
      <c r="AI76" s="17" t="str">
        <f t="shared" si="7"/>
        <v>₆₇</v>
      </c>
    </row>
    <row r="77" spans="2:35" x14ac:dyDescent="0.25">
      <c r="I77" s="15" t="s">
        <v>231</v>
      </c>
      <c r="J77" s="15" t="s">
        <v>232</v>
      </c>
      <c r="K77" s="15" t="s">
        <v>233</v>
      </c>
      <c r="L77" s="15" t="s">
        <v>1</v>
      </c>
      <c r="M77" s="15" t="s">
        <v>22</v>
      </c>
      <c r="AH77" s="15">
        <v>68</v>
      </c>
      <c r="AI77" s="17" t="str">
        <f t="shared" si="7"/>
        <v>₆₈</v>
      </c>
    </row>
    <row r="78" spans="2:35" x14ac:dyDescent="0.25">
      <c r="I78" s="15">
        <v>1</v>
      </c>
      <c r="J78" s="15">
        <f ca="1">RAND()*Instructions!$G$24/100</f>
        <v>0.75276608056061145</v>
      </c>
      <c r="K78" s="15">
        <f ca="1">IF(J78&lt;$C$73,1,IF(J78&lt;$C$74,2,IF(J78&lt;$C$75,3,4)))</f>
        <v>1</v>
      </c>
      <c r="L78" s="15" t="str">
        <f t="shared" ref="L78:L97" ca="1" si="10">IF($K78=1,VLOOKUP($I78,$B$113:$Q$132,16,FALSE),IF($K78=2,VLOOKUP(VLOOKUP($I78,$B$136:$L$155,9,FALSE),$W$10:$Z$48,3,FALSE),IF($K78=3,VLOOKUP($I78,$B$136:$L$155,7,FALSE),VLOOKUP(VLOOKUP($I78,$B$136:$L$155,11,FALSE),$AB$10:$AE$38,3,FALSE))))</f>
        <v>calcium iodide</v>
      </c>
      <c r="M78" s="15" t="str">
        <f ca="1">IF($K78=1,VLOOKUP($I78,$B$113:$Q$132,15,FALSE),IF($K78=2,VLOOKUP(VLOOKUP($I78,$B$136:$L$155,9,FALSE),$W$10:$Z$48,4,FALSE),IF($K78=3,VLOOKUP($I78,$B$136:$L$155,6,FALSE),VLOOKUP(VLOOKUP($I78,$B$136:$L$155,11,FALSE),$AB$10:$AE$38,4,FALSE))))</f>
        <v>CaI₂</v>
      </c>
      <c r="AH78" s="15">
        <v>69</v>
      </c>
      <c r="AI78" s="17" t="str">
        <f t="shared" si="7"/>
        <v>₆₉</v>
      </c>
    </row>
    <row r="79" spans="2:35" x14ac:dyDescent="0.25">
      <c r="I79" s="15">
        <v>2</v>
      </c>
      <c r="J79" s="15">
        <f ca="1">RAND()*Instructions!$G$24/100</f>
        <v>0.3036115272215244</v>
      </c>
      <c r="K79" s="15">
        <f t="shared" ref="K79:K97" ca="1" si="11">IF(J79&lt;$C$73,1,IF(J79&lt;$C$74,2,IF(J79&lt;$C$75,3,4)))</f>
        <v>1</v>
      </c>
      <c r="L79" s="15" t="str">
        <f t="shared" ca="1" si="10"/>
        <v>strontium fluoride</v>
      </c>
      <c r="M79" s="15" t="str">
        <f t="shared" ref="M79:M97" ca="1" si="12">IF($K79=1,VLOOKUP($I79,$B$113:$Q$132,15,FALSE),IF($K79=2,VLOOKUP(VLOOKUP($I79,$B$136:$L$155,9,FALSE),$W$10:$Z$48,4,FALSE),IF($K79=3,VLOOKUP($I79,$B$136:$L$155,6,FALSE),VLOOKUP(VLOOKUP($I79,$B$136:$L$155,11,FALSE),$AB$10:$AE$38,4,FALSE))))</f>
        <v>SrF₂</v>
      </c>
      <c r="AH79" s="15">
        <v>70</v>
      </c>
      <c r="AI79" s="17" t="str">
        <f t="shared" si="7"/>
        <v>₇₀</v>
      </c>
    </row>
    <row r="80" spans="2:35" x14ac:dyDescent="0.25">
      <c r="I80" s="15">
        <v>3</v>
      </c>
      <c r="J80" s="15">
        <f ca="1">RAND()*Instructions!$G$24/100</f>
        <v>0.68190924057057989</v>
      </c>
      <c r="K80" s="15">
        <f t="shared" ca="1" si="11"/>
        <v>1</v>
      </c>
      <c r="L80" s="15" t="str">
        <f t="shared" ca="1" si="10"/>
        <v>hydronium sulfate</v>
      </c>
      <c r="M80" s="15" t="str">
        <f t="shared" ca="1" si="12"/>
        <v>(H₃O)₂SO₄</v>
      </c>
      <c r="AH80" s="15">
        <v>71</v>
      </c>
      <c r="AI80" s="17" t="str">
        <f t="shared" si="7"/>
        <v>₇₁</v>
      </c>
    </row>
    <row r="81" spans="9:35" x14ac:dyDescent="0.25">
      <c r="I81" s="15">
        <v>4</v>
      </c>
      <c r="J81" s="15">
        <f ca="1">RAND()*Instructions!$G$24/100</f>
        <v>8.4748222284770205E-2</v>
      </c>
      <c r="K81" s="15">
        <f t="shared" ca="1" si="11"/>
        <v>1</v>
      </c>
      <c r="L81" s="15" t="str">
        <f t="shared" ca="1" si="10"/>
        <v>cobalt(II) hydrogen carbonate</v>
      </c>
      <c r="M81" s="15" t="str">
        <f t="shared" ca="1" si="12"/>
        <v>Co(HCO₃)₂</v>
      </c>
      <c r="AH81" s="15">
        <v>72</v>
      </c>
      <c r="AI81" s="17" t="str">
        <f t="shared" si="7"/>
        <v>₇₂</v>
      </c>
    </row>
    <row r="82" spans="9:35" x14ac:dyDescent="0.25">
      <c r="I82" s="15">
        <v>5</v>
      </c>
      <c r="J82" s="15">
        <f ca="1">RAND()*Instructions!$G$24/100</f>
        <v>0.74314680653841747</v>
      </c>
      <c r="K82" s="15">
        <f t="shared" ca="1" si="11"/>
        <v>1</v>
      </c>
      <c r="L82" s="15" t="str">
        <f t="shared" ca="1" si="10"/>
        <v>cobalt(II) bicarbonate</v>
      </c>
      <c r="M82" s="15" t="str">
        <f t="shared" ca="1" si="12"/>
        <v>Co(HCO₃)₂</v>
      </c>
      <c r="AH82" s="15">
        <v>73</v>
      </c>
      <c r="AI82" s="17" t="str">
        <f t="shared" si="7"/>
        <v>₇₃</v>
      </c>
    </row>
    <row r="83" spans="9:35" x14ac:dyDescent="0.25">
      <c r="I83" s="15">
        <v>6</v>
      </c>
      <c r="J83" s="15">
        <f ca="1">RAND()*Instructions!$G$24/100</f>
        <v>0.13951287879623064</v>
      </c>
      <c r="K83" s="15">
        <f t="shared" ca="1" si="11"/>
        <v>1</v>
      </c>
      <c r="L83" s="15" t="str">
        <f t="shared" ca="1" si="10"/>
        <v>manganese(IV) nitride</v>
      </c>
      <c r="M83" s="15" t="str">
        <f t="shared" ca="1" si="12"/>
        <v>Mn₃N₄</v>
      </c>
      <c r="AH83" s="15">
        <v>74</v>
      </c>
      <c r="AI83" s="17" t="str">
        <f t="shared" si="7"/>
        <v>₇₄</v>
      </c>
    </row>
    <row r="84" spans="9:35" x14ac:dyDescent="0.25">
      <c r="I84" s="15">
        <v>7</v>
      </c>
      <c r="J84" s="15">
        <f ca="1">RAND()*Instructions!$G$24/100</f>
        <v>0.74303428277310535</v>
      </c>
      <c r="K84" s="15">
        <f t="shared" ca="1" si="11"/>
        <v>1</v>
      </c>
      <c r="L84" s="15" t="str">
        <f t="shared" ca="1" si="10"/>
        <v>chromium(VI) hydroxide</v>
      </c>
      <c r="M84" s="15" t="str">
        <f t="shared" ca="1" si="12"/>
        <v>Cr(OH)₆</v>
      </c>
      <c r="AH84" s="15">
        <v>75</v>
      </c>
      <c r="AI84" s="17" t="str">
        <f t="shared" ref="AI84:AI108" si="13">CONCATENATE(VLOOKUP(INT(AH84/10),$AH$9:$AI$18,2,FALSE),VLOOKUP(MOD(AH84,10),$AH$9:$AI$18,2,FALSE))</f>
        <v>₇₅</v>
      </c>
    </row>
    <row r="85" spans="9:35" x14ac:dyDescent="0.25">
      <c r="I85" s="15">
        <v>8</v>
      </c>
      <c r="J85" s="15">
        <f ca="1">RAND()*Instructions!$G$24/100</f>
        <v>0.2262344026475448</v>
      </c>
      <c r="K85" s="15">
        <f t="shared" ca="1" si="11"/>
        <v>1</v>
      </c>
      <c r="L85" s="15" t="str">
        <f t="shared" ca="1" si="10"/>
        <v>lithium bicarbonate</v>
      </c>
      <c r="M85" s="15" t="str">
        <f t="shared" ca="1" si="12"/>
        <v>LiHCO₃</v>
      </c>
      <c r="AH85" s="15">
        <v>76</v>
      </c>
      <c r="AI85" s="17" t="str">
        <f t="shared" si="13"/>
        <v>₇₆</v>
      </c>
    </row>
    <row r="86" spans="9:35" x14ac:dyDescent="0.25">
      <c r="I86" s="15">
        <v>9</v>
      </c>
      <c r="J86" s="15">
        <f ca="1">RAND()*Instructions!$G$24/100</f>
        <v>0.64572575156547041</v>
      </c>
      <c r="K86" s="15">
        <f t="shared" ca="1" si="11"/>
        <v>1</v>
      </c>
      <c r="L86" s="15" t="str">
        <f t="shared" ca="1" si="10"/>
        <v>manganese(III) hydrogen carbonate</v>
      </c>
      <c r="M86" s="15" t="str">
        <f t="shared" ca="1" si="12"/>
        <v>Mn(HCO₃)₃</v>
      </c>
      <c r="AH86" s="15">
        <v>77</v>
      </c>
      <c r="AI86" s="17" t="str">
        <f t="shared" si="13"/>
        <v>₇₇</v>
      </c>
    </row>
    <row r="87" spans="9:35" x14ac:dyDescent="0.25">
      <c r="I87" s="15">
        <v>10</v>
      </c>
      <c r="J87" s="15">
        <f ca="1">RAND()*Instructions!$G$24/100</f>
        <v>0.16815758272335568</v>
      </c>
      <c r="K87" s="15">
        <f t="shared" ca="1" si="11"/>
        <v>1</v>
      </c>
      <c r="L87" s="15" t="str">
        <f t="shared" ca="1" si="10"/>
        <v>cesium iodide</v>
      </c>
      <c r="M87" s="15" t="str">
        <f t="shared" ca="1" si="12"/>
        <v>CsI</v>
      </c>
      <c r="AH87" s="15">
        <v>78</v>
      </c>
      <c r="AI87" s="17" t="str">
        <f t="shared" si="13"/>
        <v>₇₈</v>
      </c>
    </row>
    <row r="88" spans="9:35" x14ac:dyDescent="0.25">
      <c r="I88" s="15">
        <v>11</v>
      </c>
      <c r="J88" s="15">
        <f ca="1">RAND()*Instructions!$G$24/100</f>
        <v>0.14825922090398724</v>
      </c>
      <c r="K88" s="15">
        <f t="shared" ca="1" si="11"/>
        <v>1</v>
      </c>
      <c r="L88" s="15" t="str">
        <f t="shared" ca="1" si="10"/>
        <v>iron(II) hydrogen carbonate</v>
      </c>
      <c r="M88" s="15" t="str">
        <f t="shared" ca="1" si="12"/>
        <v>Fe(HCO₃)₂</v>
      </c>
      <c r="AH88" s="15">
        <v>79</v>
      </c>
      <c r="AI88" s="17" t="str">
        <f t="shared" si="13"/>
        <v>₇₉</v>
      </c>
    </row>
    <row r="89" spans="9:35" x14ac:dyDescent="0.25">
      <c r="I89" s="15">
        <v>12</v>
      </c>
      <c r="J89" s="15">
        <f ca="1">RAND()*Instructions!$G$24/100</f>
        <v>4.8200910592612785E-2</v>
      </c>
      <c r="K89" s="15">
        <f t="shared" ca="1" si="11"/>
        <v>1</v>
      </c>
      <c r="L89" s="15" t="str">
        <f t="shared" ca="1" si="10"/>
        <v>copper(II) hydroxide</v>
      </c>
      <c r="M89" s="15" t="str">
        <f t="shared" ca="1" si="12"/>
        <v>Cu(OH)₂</v>
      </c>
      <c r="AH89" s="15">
        <v>80</v>
      </c>
      <c r="AI89" s="17" t="str">
        <f t="shared" si="13"/>
        <v>₈₀</v>
      </c>
    </row>
    <row r="90" spans="9:35" x14ac:dyDescent="0.25">
      <c r="I90" s="15">
        <v>13</v>
      </c>
      <c r="J90" s="15">
        <f ca="1">RAND()*Instructions!$G$24/100</f>
        <v>0.87521876398879872</v>
      </c>
      <c r="K90" s="15">
        <f t="shared" ca="1" si="11"/>
        <v>2</v>
      </c>
      <c r="L90" s="15" t="str">
        <f t="shared" ca="1" si="10"/>
        <v>dichlorine monoxide</v>
      </c>
      <c r="M90" s="15" t="str">
        <f t="shared" ca="1" si="12"/>
        <v>Cl₂O</v>
      </c>
      <c r="AH90" s="15">
        <v>81</v>
      </c>
      <c r="AI90" s="17" t="str">
        <f t="shared" si="13"/>
        <v>₈₁</v>
      </c>
    </row>
    <row r="91" spans="9:35" x14ac:dyDescent="0.25">
      <c r="I91" s="15">
        <v>14</v>
      </c>
      <c r="J91" s="15">
        <f ca="1">RAND()*Instructions!$G$24/100</f>
        <v>0.94526239304289528</v>
      </c>
      <c r="K91" s="15">
        <f t="shared" ca="1" si="11"/>
        <v>2</v>
      </c>
      <c r="L91" s="15" t="str">
        <f t="shared" ca="1" si="10"/>
        <v>diphosphorus pentoxide</v>
      </c>
      <c r="M91" s="15" t="str">
        <f t="shared" ca="1" si="12"/>
        <v>P₂O₅</v>
      </c>
      <c r="AH91" s="15">
        <v>82</v>
      </c>
      <c r="AI91" s="17" t="str">
        <f t="shared" si="13"/>
        <v>₈₂</v>
      </c>
    </row>
    <row r="92" spans="9:35" x14ac:dyDescent="0.25">
      <c r="I92" s="15">
        <v>15</v>
      </c>
      <c r="J92" s="15">
        <f ca="1">RAND()*Instructions!$G$24/100</f>
        <v>0.59824444870799898</v>
      </c>
      <c r="K92" s="15">
        <f t="shared" ca="1" si="11"/>
        <v>1</v>
      </c>
      <c r="L92" s="15" t="str">
        <f t="shared" ca="1" si="10"/>
        <v>manganese(III) acetate</v>
      </c>
      <c r="M92" s="15" t="str">
        <f t="shared" ca="1" si="12"/>
        <v>Mn(C₂H₃O₂)₃</v>
      </c>
      <c r="AH92" s="15">
        <v>83</v>
      </c>
      <c r="AI92" s="17" t="str">
        <f t="shared" si="13"/>
        <v>₈₃</v>
      </c>
    </row>
    <row r="93" spans="9:35" x14ac:dyDescent="0.25">
      <c r="I93" s="15">
        <v>16</v>
      </c>
      <c r="J93" s="15">
        <f ca="1">RAND()*Instructions!$G$24/100</f>
        <v>0.8568505952547909</v>
      </c>
      <c r="K93" s="15">
        <f t="shared" ca="1" si="11"/>
        <v>2</v>
      </c>
      <c r="L93" s="15" t="str">
        <f t="shared" ca="1" si="10"/>
        <v>nitrogen trichloride</v>
      </c>
      <c r="M93" s="15" t="str">
        <f t="shared" ca="1" si="12"/>
        <v>NCl₃</v>
      </c>
      <c r="AH93" s="15">
        <v>84</v>
      </c>
      <c r="AI93" s="17" t="str">
        <f t="shared" si="13"/>
        <v>₈₄</v>
      </c>
    </row>
    <row r="94" spans="9:35" x14ac:dyDescent="0.25">
      <c r="I94" s="15">
        <v>17</v>
      </c>
      <c r="J94" s="15">
        <f ca="1">RAND()*Instructions!$G$24/100</f>
        <v>0.70397796486847841</v>
      </c>
      <c r="K94" s="15">
        <f t="shared" ca="1" si="11"/>
        <v>1</v>
      </c>
      <c r="L94" s="15" t="str">
        <f t="shared" ca="1" si="10"/>
        <v>magnesium dihydrogen phosphate</v>
      </c>
      <c r="M94" s="15" t="str">
        <f t="shared" ca="1" si="12"/>
        <v>Mg(H₂PO₄)₂</v>
      </c>
      <c r="AH94" s="15">
        <v>85</v>
      </c>
      <c r="AI94" s="17" t="str">
        <f t="shared" si="13"/>
        <v>₈₅</v>
      </c>
    </row>
    <row r="95" spans="9:35" x14ac:dyDescent="0.25">
      <c r="I95" s="15">
        <v>18</v>
      </c>
      <c r="J95" s="15">
        <f ca="1">RAND()*Instructions!$G$24/100</f>
        <v>0.1986918176745327</v>
      </c>
      <c r="K95" s="15">
        <f t="shared" ca="1" si="11"/>
        <v>1</v>
      </c>
      <c r="L95" s="15" t="str">
        <f t="shared" ca="1" si="10"/>
        <v>manganese(IV) sulfate</v>
      </c>
      <c r="M95" s="15" t="str">
        <f t="shared" ca="1" si="12"/>
        <v>Mn(SO₄)₂</v>
      </c>
      <c r="AH95" s="15">
        <v>86</v>
      </c>
      <c r="AI95" s="17" t="str">
        <f t="shared" si="13"/>
        <v>₈₆</v>
      </c>
    </row>
    <row r="96" spans="9:35" x14ac:dyDescent="0.25">
      <c r="I96" s="15">
        <v>19</v>
      </c>
      <c r="J96" s="15">
        <f ca="1">RAND()*Instructions!$G$24/100</f>
        <v>0.16977234992979973</v>
      </c>
      <c r="K96" s="15">
        <f t="shared" ca="1" si="11"/>
        <v>1</v>
      </c>
      <c r="L96" s="15" t="str">
        <f t="shared" ca="1" si="10"/>
        <v>manganese(II) bromide</v>
      </c>
      <c r="M96" s="15" t="str">
        <f t="shared" ca="1" si="12"/>
        <v>MnBr₂</v>
      </c>
      <c r="AH96" s="15">
        <v>87</v>
      </c>
      <c r="AI96" s="17" t="str">
        <f t="shared" si="13"/>
        <v>₈₇</v>
      </c>
    </row>
    <row r="97" spans="2:35" x14ac:dyDescent="0.25">
      <c r="I97" s="15">
        <v>20</v>
      </c>
      <c r="J97" s="15">
        <f ca="1">RAND()*Instructions!$G$24/100</f>
        <v>0.83550528413070357</v>
      </c>
      <c r="K97" s="15">
        <f t="shared" ca="1" si="11"/>
        <v>2</v>
      </c>
      <c r="L97" s="15" t="str">
        <f t="shared" ca="1" si="10"/>
        <v>phosphorus tribromide</v>
      </c>
      <c r="M97" s="15" t="str">
        <f t="shared" ca="1" si="12"/>
        <v>PBr₃</v>
      </c>
      <c r="AH97" s="15">
        <v>88</v>
      </c>
      <c r="AI97" s="17" t="str">
        <f t="shared" si="13"/>
        <v>₈₈</v>
      </c>
    </row>
    <row r="98" spans="2:35" x14ac:dyDescent="0.25">
      <c r="AH98" s="15">
        <v>89</v>
      </c>
      <c r="AI98" s="17" t="str">
        <f t="shared" si="13"/>
        <v>₈₉</v>
      </c>
    </row>
    <row r="99" spans="2:35" x14ac:dyDescent="0.25">
      <c r="AH99" s="15">
        <v>90</v>
      </c>
      <c r="AI99" s="17" t="str">
        <f t="shared" si="13"/>
        <v>₉₀</v>
      </c>
    </row>
    <row r="100" spans="2:35" x14ac:dyDescent="0.25">
      <c r="AH100" s="15">
        <v>91</v>
      </c>
      <c r="AI100" s="17" t="str">
        <f t="shared" si="13"/>
        <v>₉₁</v>
      </c>
    </row>
    <row r="101" spans="2:35" x14ac:dyDescent="0.25">
      <c r="AH101" s="15">
        <v>92</v>
      </c>
      <c r="AI101" s="17" t="str">
        <f t="shared" si="13"/>
        <v>₉₂</v>
      </c>
    </row>
    <row r="102" spans="2:35" x14ac:dyDescent="0.25">
      <c r="AH102" s="15">
        <v>93</v>
      </c>
      <c r="AI102" s="17" t="str">
        <f t="shared" si="13"/>
        <v>₉₃</v>
      </c>
    </row>
    <row r="103" spans="2:35" x14ac:dyDescent="0.25">
      <c r="AH103" s="15">
        <v>94</v>
      </c>
      <c r="AI103" s="17" t="str">
        <f t="shared" si="13"/>
        <v>₉₄</v>
      </c>
    </row>
    <row r="104" spans="2:35" x14ac:dyDescent="0.25">
      <c r="AH104" s="15">
        <v>95</v>
      </c>
      <c r="AI104" s="17" t="str">
        <f t="shared" si="13"/>
        <v>₉₅</v>
      </c>
    </row>
    <row r="105" spans="2:35" x14ac:dyDescent="0.25">
      <c r="AH105" s="15">
        <v>96</v>
      </c>
      <c r="AI105" s="17" t="str">
        <f t="shared" si="13"/>
        <v>₉₆</v>
      </c>
    </row>
    <row r="106" spans="2:35" x14ac:dyDescent="0.25">
      <c r="AH106" s="15">
        <v>97</v>
      </c>
      <c r="AI106" s="17" t="str">
        <f t="shared" si="13"/>
        <v>₉₇</v>
      </c>
    </row>
    <row r="107" spans="2:35" x14ac:dyDescent="0.25">
      <c r="AH107" s="15">
        <v>98</v>
      </c>
      <c r="AI107" s="17" t="str">
        <f t="shared" si="13"/>
        <v>₉₈</v>
      </c>
    </row>
    <row r="108" spans="2:35" x14ac:dyDescent="0.25">
      <c r="AH108" s="15">
        <v>99</v>
      </c>
      <c r="AI108" s="17" t="str">
        <f t="shared" si="13"/>
        <v>₉₉</v>
      </c>
    </row>
    <row r="111" spans="2:35" x14ac:dyDescent="0.25">
      <c r="B111" s="15" t="s">
        <v>308</v>
      </c>
    </row>
    <row r="112" spans="2:35" x14ac:dyDescent="0.25">
      <c r="C112" s="15" t="s">
        <v>309</v>
      </c>
      <c r="D112" s="15" t="s">
        <v>310</v>
      </c>
      <c r="E112" s="15" t="s">
        <v>311</v>
      </c>
      <c r="F112" s="15" t="s">
        <v>312</v>
      </c>
      <c r="G112" s="15" t="s">
        <v>313</v>
      </c>
      <c r="H112" s="15" t="s">
        <v>314</v>
      </c>
      <c r="I112" s="15" t="s">
        <v>315</v>
      </c>
      <c r="J112" s="15" t="s">
        <v>316</v>
      </c>
      <c r="K112" s="15" t="s">
        <v>317</v>
      </c>
      <c r="L112" s="15" t="s">
        <v>318</v>
      </c>
      <c r="M112" s="15" t="s">
        <v>319</v>
      </c>
      <c r="N112" s="15" t="s">
        <v>320</v>
      </c>
      <c r="O112" s="15" t="s">
        <v>318</v>
      </c>
      <c r="P112" s="15" t="s">
        <v>22</v>
      </c>
      <c r="Q112" s="15" t="s">
        <v>1</v>
      </c>
    </row>
    <row r="113" spans="2:17" x14ac:dyDescent="0.25">
      <c r="B113" s="15">
        <v>1</v>
      </c>
      <c r="C113" s="15">
        <f ca="1">FLOOR(RAND()*$B$70,1)+1</f>
        <v>3</v>
      </c>
      <c r="D113" s="15">
        <f ca="1">FLOOR(RAND()*$J$60,1)+1</f>
        <v>4</v>
      </c>
      <c r="E113" s="15" t="str">
        <f ca="1">VLOOKUP($C113,$B$10:$G$70,3,FALSE)</f>
        <v>calcium</v>
      </c>
      <c r="F113" s="15" t="str">
        <f ca="1">VLOOKUP($C113,$B$10:$G$70,5,FALSE)</f>
        <v>Ca</v>
      </c>
      <c r="G113" s="15">
        <f ca="1">VLOOKUP($C113,$B$10:$G$70,4,FALSE)</f>
        <v>2</v>
      </c>
      <c r="H113" s="15" t="b">
        <f ca="1">VLOOKUP($C113,$B$10:$G$70,6,FALSE)</f>
        <v>0</v>
      </c>
      <c r="I113" s="15" t="str">
        <f ca="1">VLOOKUP($D113,$J$10:$O$60,3,FALSE)</f>
        <v>iodide</v>
      </c>
      <c r="J113" s="15" t="str">
        <f ca="1">VLOOKUP($D113,$J$10:$O$60,5,FALSE)</f>
        <v>I</v>
      </c>
      <c r="K113" s="15">
        <f ca="1">VLOOKUP($D113,$J$10:$O$60,4,FALSE)</f>
        <v>1</v>
      </c>
      <c r="L113" s="15" t="b">
        <f ca="1">VLOOKUP($D113,$J$10:$O$60,6,FALSE)</f>
        <v>0</v>
      </c>
      <c r="M113" s="15">
        <f ca="1">LCM(G113,K113)</f>
        <v>2</v>
      </c>
      <c r="N113" s="15" t="b">
        <f ca="1">IF(AND(M113/G113&gt;1,H113),TRUE,FALSE)</f>
        <v>0</v>
      </c>
      <c r="O113" s="15" t="b">
        <f ca="1">IF(AND(M113/K113&gt;1,L113),TRUE,FALSE)</f>
        <v>0</v>
      </c>
      <c r="P113" s="15" t="str">
        <f ca="1">CONCATENATE(IF(N113,"(",""),F113,IF(N113,")",""),IF(M113/G113&gt;1,VLOOKUP(M113/G113,$AH$9:$AI$108,2,FALSE),""),IF(O113,"(",""),J113,IF(O113,")",""),IF(M113/K113&gt;1,VLOOKUP(M113/K113,$AH$9:$AI$108,2,FALSE),""))</f>
        <v>CaI₂</v>
      </c>
      <c r="Q113" s="15" t="str">
        <f ca="1">CONCATENATE(E113," ",I113)</f>
        <v>calcium iodide</v>
      </c>
    </row>
    <row r="114" spans="2:17" x14ac:dyDescent="0.25">
      <c r="B114" s="15">
        <v>2</v>
      </c>
      <c r="C114" s="15">
        <f t="shared" ref="C114:C132" ca="1" si="14">FLOOR(RAND()*$B$70,1)+1</f>
        <v>24</v>
      </c>
      <c r="D114" s="15">
        <f t="shared" ref="D114:D132" ca="1" si="15">FLOOR(RAND()*$J$60,1)+1</f>
        <v>3</v>
      </c>
      <c r="E114" s="15" t="str">
        <f t="shared" ref="E114:E132" ca="1" si="16">VLOOKUP($C114,$B$10:$G$70,3,FALSE)</f>
        <v>strontium</v>
      </c>
      <c r="F114" s="15" t="str">
        <f t="shared" ref="F114:F132" ca="1" si="17">VLOOKUP($C114,$B$10:$G$70,5,FALSE)</f>
        <v>Sr</v>
      </c>
      <c r="G114" s="15">
        <f t="shared" ref="G114:G132" ca="1" si="18">VLOOKUP($C114,$B$10:$G$70,4,FALSE)</f>
        <v>2</v>
      </c>
      <c r="H114" s="15" t="b">
        <f t="shared" ref="H114:H132" ca="1" si="19">VLOOKUP($C114,$B$10:$G$70,6,FALSE)</f>
        <v>0</v>
      </c>
      <c r="I114" s="15" t="str">
        <f t="shared" ref="I114:I132" ca="1" si="20">VLOOKUP($D114,$J$10:$O$60,3,FALSE)</f>
        <v>fluoride</v>
      </c>
      <c r="J114" s="15" t="str">
        <f t="shared" ref="J114:J132" ca="1" si="21">VLOOKUP($D114,$J$10:$O$60,5,FALSE)</f>
        <v>F</v>
      </c>
      <c r="K114" s="15">
        <f t="shared" ref="K114:K132" ca="1" si="22">VLOOKUP($D114,$J$10:$O$60,4,FALSE)</f>
        <v>1</v>
      </c>
      <c r="L114" s="15" t="b">
        <f t="shared" ref="L114:L132" ca="1" si="23">VLOOKUP($D114,$J$10:$O$60,6,FALSE)</f>
        <v>0</v>
      </c>
      <c r="M114" s="15">
        <f t="shared" ref="M114:M132" ca="1" si="24">LCM(G114,K114)</f>
        <v>2</v>
      </c>
      <c r="N114" s="15" t="b">
        <f t="shared" ref="N114:N132" ca="1" si="25">IF(AND(M114/G114&gt;1,H114),TRUE,FALSE)</f>
        <v>0</v>
      </c>
      <c r="O114" s="15" t="b">
        <f t="shared" ref="O114:O132" ca="1" si="26">IF(AND(M114/K114&gt;1,L114),TRUE,FALSE)</f>
        <v>0</v>
      </c>
      <c r="P114" s="15" t="str">
        <f t="shared" ref="P114:P132" ca="1" si="27">CONCATENATE(IF(N114,"(",""),F114,IF(N114,")",""),IF(M114/G114&gt;1,VLOOKUP(M114/G114,$AH$9:$AI$108,2,FALSE),""),IF(O114,"(",""),J114,IF(O114,")",""),IF(M114/K114&gt;1,VLOOKUP(M114/K114,$AH$9:$AI$108,2,FALSE),""))</f>
        <v>SrF₂</v>
      </c>
      <c r="Q114" s="15" t="str">
        <f t="shared" ref="Q114:Q132" ca="1" si="28">CONCATENATE(E114," ",I114)</f>
        <v>strontium fluoride</v>
      </c>
    </row>
    <row r="115" spans="2:17" x14ac:dyDescent="0.25">
      <c r="B115" s="15">
        <v>3</v>
      </c>
      <c r="C115" s="15">
        <f t="shared" ca="1" si="14"/>
        <v>26</v>
      </c>
      <c r="D115" s="15">
        <f t="shared" ca="1" si="15"/>
        <v>19</v>
      </c>
      <c r="E115" s="15" t="str">
        <f t="shared" ca="1" si="16"/>
        <v>hydronium</v>
      </c>
      <c r="F115" s="15" t="str">
        <f t="shared" ca="1" si="17"/>
        <v>H₃O</v>
      </c>
      <c r="G115" s="15">
        <f t="shared" ca="1" si="18"/>
        <v>1</v>
      </c>
      <c r="H115" s="15" t="b">
        <f t="shared" ca="1" si="19"/>
        <v>1</v>
      </c>
      <c r="I115" s="15" t="str">
        <f t="shared" ca="1" si="20"/>
        <v>sulfate</v>
      </c>
      <c r="J115" s="15" t="str">
        <f t="shared" ca="1" si="21"/>
        <v>SO₄</v>
      </c>
      <c r="K115" s="15">
        <f t="shared" ca="1" si="22"/>
        <v>2</v>
      </c>
      <c r="L115" s="15" t="b">
        <f t="shared" ca="1" si="23"/>
        <v>1</v>
      </c>
      <c r="M115" s="15">
        <f t="shared" ca="1" si="24"/>
        <v>2</v>
      </c>
      <c r="N115" s="15" t="b">
        <f t="shared" ca="1" si="25"/>
        <v>1</v>
      </c>
      <c r="O115" s="15" t="b">
        <f t="shared" ca="1" si="26"/>
        <v>0</v>
      </c>
      <c r="P115" s="15" t="str">
        <f t="shared" ca="1" si="27"/>
        <v>(H₃O)₂SO₄</v>
      </c>
      <c r="Q115" s="15" t="str">
        <f t="shared" ca="1" si="28"/>
        <v>hydronium sulfate</v>
      </c>
    </row>
    <row r="116" spans="2:17" x14ac:dyDescent="0.25">
      <c r="B116" s="15">
        <v>4</v>
      </c>
      <c r="C116" s="15">
        <f t="shared" ca="1" si="14"/>
        <v>8</v>
      </c>
      <c r="D116" s="15">
        <f t="shared" ca="1" si="15"/>
        <v>14</v>
      </c>
      <c r="E116" s="15" t="str">
        <f t="shared" ca="1" si="16"/>
        <v>cobalt(II)</v>
      </c>
      <c r="F116" s="15" t="str">
        <f t="shared" ca="1" si="17"/>
        <v>Co</v>
      </c>
      <c r="G116" s="15">
        <f t="shared" ca="1" si="18"/>
        <v>2</v>
      </c>
      <c r="H116" s="15" t="b">
        <f t="shared" ca="1" si="19"/>
        <v>0</v>
      </c>
      <c r="I116" s="15" t="str">
        <f t="shared" ca="1" si="20"/>
        <v>hydrogen carbonate</v>
      </c>
      <c r="J116" s="15" t="str">
        <f t="shared" ca="1" si="21"/>
        <v>HCO₃</v>
      </c>
      <c r="K116" s="15">
        <f t="shared" ca="1" si="22"/>
        <v>1</v>
      </c>
      <c r="L116" s="15" t="b">
        <f t="shared" ca="1" si="23"/>
        <v>1</v>
      </c>
      <c r="M116" s="15">
        <f t="shared" ca="1" si="24"/>
        <v>2</v>
      </c>
      <c r="N116" s="15" t="b">
        <f t="shared" ca="1" si="25"/>
        <v>0</v>
      </c>
      <c r="O116" s="15" t="b">
        <f t="shared" ca="1" si="26"/>
        <v>1</v>
      </c>
      <c r="P116" s="15" t="str">
        <f t="shared" ca="1" si="27"/>
        <v>Co(HCO₃)₂</v>
      </c>
      <c r="Q116" s="15" t="str">
        <f t="shared" ca="1" si="28"/>
        <v>cobalt(II) hydrogen carbonate</v>
      </c>
    </row>
    <row r="117" spans="2:17" x14ac:dyDescent="0.25">
      <c r="B117" s="15">
        <v>5</v>
      </c>
      <c r="C117" s="15">
        <f t="shared" ca="1" si="14"/>
        <v>8</v>
      </c>
      <c r="D117" s="15">
        <f t="shared" ca="1" si="15"/>
        <v>20</v>
      </c>
      <c r="E117" s="15" t="str">
        <f t="shared" ca="1" si="16"/>
        <v>cobalt(II)</v>
      </c>
      <c r="F117" s="15" t="str">
        <f t="shared" ca="1" si="17"/>
        <v>Co</v>
      </c>
      <c r="G117" s="15">
        <f t="shared" ca="1" si="18"/>
        <v>2</v>
      </c>
      <c r="H117" s="15" t="b">
        <f t="shared" ca="1" si="19"/>
        <v>0</v>
      </c>
      <c r="I117" s="15" t="str">
        <f t="shared" ca="1" si="20"/>
        <v>bicarbonate</v>
      </c>
      <c r="J117" s="15" t="str">
        <f t="shared" ca="1" si="21"/>
        <v>HCO₃</v>
      </c>
      <c r="K117" s="15">
        <f t="shared" ca="1" si="22"/>
        <v>1</v>
      </c>
      <c r="L117" s="15" t="b">
        <f t="shared" ca="1" si="23"/>
        <v>1</v>
      </c>
      <c r="M117" s="15">
        <f t="shared" ca="1" si="24"/>
        <v>2</v>
      </c>
      <c r="N117" s="15" t="b">
        <f t="shared" ca="1" si="25"/>
        <v>0</v>
      </c>
      <c r="O117" s="15" t="b">
        <f t="shared" ca="1" si="26"/>
        <v>1</v>
      </c>
      <c r="P117" s="15" t="str">
        <f t="shared" ca="1" si="27"/>
        <v>Co(HCO₃)₂</v>
      </c>
      <c r="Q117" s="15" t="str">
        <f t="shared" ca="1" si="28"/>
        <v>cobalt(II) bicarbonate</v>
      </c>
    </row>
    <row r="118" spans="2:17" x14ac:dyDescent="0.25">
      <c r="B118" s="15">
        <v>6</v>
      </c>
      <c r="C118" s="15">
        <f t="shared" ca="1" si="14"/>
        <v>18</v>
      </c>
      <c r="D118" s="15">
        <f t="shared" ca="1" si="15"/>
        <v>5</v>
      </c>
      <c r="E118" s="15" t="str">
        <f t="shared" ca="1" si="16"/>
        <v>manganese(IV)</v>
      </c>
      <c r="F118" s="15" t="str">
        <f t="shared" ca="1" si="17"/>
        <v>Mn</v>
      </c>
      <c r="G118" s="15">
        <f t="shared" ca="1" si="18"/>
        <v>4</v>
      </c>
      <c r="H118" s="15" t="b">
        <f t="shared" ca="1" si="19"/>
        <v>0</v>
      </c>
      <c r="I118" s="15" t="str">
        <f t="shared" ca="1" si="20"/>
        <v>nitride</v>
      </c>
      <c r="J118" s="15" t="str">
        <f t="shared" ca="1" si="21"/>
        <v>N</v>
      </c>
      <c r="K118" s="15">
        <f t="shared" ca="1" si="22"/>
        <v>3</v>
      </c>
      <c r="L118" s="15" t="b">
        <f t="shared" ca="1" si="23"/>
        <v>0</v>
      </c>
      <c r="M118" s="15">
        <f t="shared" ca="1" si="24"/>
        <v>12</v>
      </c>
      <c r="N118" s="15" t="b">
        <f t="shared" ca="1" si="25"/>
        <v>0</v>
      </c>
      <c r="O118" s="15" t="b">
        <f t="shared" ca="1" si="26"/>
        <v>0</v>
      </c>
      <c r="P118" s="15" t="str">
        <f t="shared" ca="1" si="27"/>
        <v>Mn₃N₄</v>
      </c>
      <c r="Q118" s="15" t="str">
        <f t="shared" ca="1" si="28"/>
        <v>manganese(IV) nitride</v>
      </c>
    </row>
    <row r="119" spans="2:17" x14ac:dyDescent="0.25">
      <c r="B119" s="15">
        <v>7</v>
      </c>
      <c r="C119" s="15">
        <f t="shared" ca="1" si="14"/>
        <v>7</v>
      </c>
      <c r="D119" s="15">
        <f t="shared" ca="1" si="15"/>
        <v>16</v>
      </c>
      <c r="E119" s="15" t="str">
        <f t="shared" ca="1" si="16"/>
        <v>chromium(VI)</v>
      </c>
      <c r="F119" s="15" t="str">
        <f t="shared" ca="1" si="17"/>
        <v>Cr</v>
      </c>
      <c r="G119" s="15">
        <f t="shared" ca="1" si="18"/>
        <v>6</v>
      </c>
      <c r="H119" s="15" t="b">
        <f t="shared" ca="1" si="19"/>
        <v>0</v>
      </c>
      <c r="I119" s="15" t="str">
        <f t="shared" ca="1" si="20"/>
        <v>hydroxide</v>
      </c>
      <c r="J119" s="15" t="str">
        <f t="shared" ca="1" si="21"/>
        <v>OH</v>
      </c>
      <c r="K119" s="15">
        <f t="shared" ca="1" si="22"/>
        <v>1</v>
      </c>
      <c r="L119" s="15" t="b">
        <f t="shared" ca="1" si="23"/>
        <v>1</v>
      </c>
      <c r="M119" s="15">
        <f t="shared" ca="1" si="24"/>
        <v>6</v>
      </c>
      <c r="N119" s="15" t="b">
        <f t="shared" ca="1" si="25"/>
        <v>0</v>
      </c>
      <c r="O119" s="15" t="b">
        <f t="shared" ca="1" si="26"/>
        <v>1</v>
      </c>
      <c r="P119" s="15" t="str">
        <f t="shared" ca="1" si="27"/>
        <v>Cr(OH)₆</v>
      </c>
      <c r="Q119" s="15" t="str">
        <f t="shared" ca="1" si="28"/>
        <v>chromium(VI) hydroxide</v>
      </c>
    </row>
    <row r="120" spans="2:17" x14ac:dyDescent="0.25">
      <c r="B120" s="15">
        <v>8</v>
      </c>
      <c r="C120" s="15">
        <f t="shared" ca="1" si="14"/>
        <v>14</v>
      </c>
      <c r="D120" s="15">
        <f t="shared" ca="1" si="15"/>
        <v>20</v>
      </c>
      <c r="E120" s="15" t="str">
        <f t="shared" ca="1" si="16"/>
        <v>lithium</v>
      </c>
      <c r="F120" s="15" t="str">
        <f t="shared" ca="1" si="17"/>
        <v>Li</v>
      </c>
      <c r="G120" s="15">
        <f t="shared" ca="1" si="18"/>
        <v>1</v>
      </c>
      <c r="H120" s="15" t="b">
        <f t="shared" ca="1" si="19"/>
        <v>0</v>
      </c>
      <c r="I120" s="15" t="str">
        <f t="shared" ca="1" si="20"/>
        <v>bicarbonate</v>
      </c>
      <c r="J120" s="15" t="str">
        <f t="shared" ca="1" si="21"/>
        <v>HCO₃</v>
      </c>
      <c r="K120" s="15">
        <f t="shared" ca="1" si="22"/>
        <v>1</v>
      </c>
      <c r="L120" s="15" t="b">
        <f t="shared" ca="1" si="23"/>
        <v>1</v>
      </c>
      <c r="M120" s="15">
        <f t="shared" ca="1" si="24"/>
        <v>1</v>
      </c>
      <c r="N120" s="15" t="b">
        <f t="shared" ca="1" si="25"/>
        <v>0</v>
      </c>
      <c r="O120" s="15" t="b">
        <f t="shared" ca="1" si="26"/>
        <v>0</v>
      </c>
      <c r="P120" s="15" t="str">
        <f t="shared" ca="1" si="27"/>
        <v>LiHCO₃</v>
      </c>
      <c r="Q120" s="15" t="str">
        <f t="shared" ca="1" si="28"/>
        <v>lithium bicarbonate</v>
      </c>
    </row>
    <row r="121" spans="2:17" x14ac:dyDescent="0.25">
      <c r="B121" s="15">
        <v>9</v>
      </c>
      <c r="C121" s="15">
        <f t="shared" ca="1" si="14"/>
        <v>17</v>
      </c>
      <c r="D121" s="15">
        <f t="shared" ca="1" si="15"/>
        <v>14</v>
      </c>
      <c r="E121" s="15" t="str">
        <f t="shared" ca="1" si="16"/>
        <v>manganese(III)</v>
      </c>
      <c r="F121" s="15" t="str">
        <f t="shared" ca="1" si="17"/>
        <v>Mn</v>
      </c>
      <c r="G121" s="15">
        <f t="shared" ca="1" si="18"/>
        <v>3</v>
      </c>
      <c r="H121" s="15" t="b">
        <f t="shared" ca="1" si="19"/>
        <v>0</v>
      </c>
      <c r="I121" s="15" t="str">
        <f t="shared" ca="1" si="20"/>
        <v>hydrogen carbonate</v>
      </c>
      <c r="J121" s="15" t="str">
        <f t="shared" ca="1" si="21"/>
        <v>HCO₃</v>
      </c>
      <c r="K121" s="15">
        <f t="shared" ca="1" si="22"/>
        <v>1</v>
      </c>
      <c r="L121" s="15" t="b">
        <f t="shared" ca="1" si="23"/>
        <v>1</v>
      </c>
      <c r="M121" s="15">
        <f t="shared" ca="1" si="24"/>
        <v>3</v>
      </c>
      <c r="N121" s="15" t="b">
        <f t="shared" ca="1" si="25"/>
        <v>0</v>
      </c>
      <c r="O121" s="15" t="b">
        <f t="shared" ca="1" si="26"/>
        <v>1</v>
      </c>
      <c r="P121" s="15" t="str">
        <f t="shared" ca="1" si="27"/>
        <v>Mn(HCO₃)₃</v>
      </c>
      <c r="Q121" s="15" t="str">
        <f t="shared" ca="1" si="28"/>
        <v>manganese(III) hydrogen carbonate</v>
      </c>
    </row>
    <row r="122" spans="2:17" x14ac:dyDescent="0.25">
      <c r="B122" s="15">
        <v>10</v>
      </c>
      <c r="C122" s="15">
        <f t="shared" ca="1" si="14"/>
        <v>4</v>
      </c>
      <c r="D122" s="15">
        <f t="shared" ca="1" si="15"/>
        <v>4</v>
      </c>
      <c r="E122" s="15" t="str">
        <f t="shared" ca="1" si="16"/>
        <v>cesium</v>
      </c>
      <c r="F122" s="15" t="str">
        <f t="shared" ca="1" si="17"/>
        <v>Cs</v>
      </c>
      <c r="G122" s="15">
        <f t="shared" ca="1" si="18"/>
        <v>1</v>
      </c>
      <c r="H122" s="15" t="b">
        <f t="shared" ca="1" si="19"/>
        <v>0</v>
      </c>
      <c r="I122" s="15" t="str">
        <f t="shared" ca="1" si="20"/>
        <v>iodide</v>
      </c>
      <c r="J122" s="15" t="str">
        <f t="shared" ca="1" si="21"/>
        <v>I</v>
      </c>
      <c r="K122" s="15">
        <f t="shared" ca="1" si="22"/>
        <v>1</v>
      </c>
      <c r="L122" s="15" t="b">
        <f t="shared" ca="1" si="23"/>
        <v>0</v>
      </c>
      <c r="M122" s="15">
        <f t="shared" ca="1" si="24"/>
        <v>1</v>
      </c>
      <c r="N122" s="15" t="b">
        <f t="shared" ca="1" si="25"/>
        <v>0</v>
      </c>
      <c r="O122" s="15" t="b">
        <f t="shared" ca="1" si="26"/>
        <v>0</v>
      </c>
      <c r="P122" s="15" t="str">
        <f t="shared" ca="1" si="27"/>
        <v>CsI</v>
      </c>
      <c r="Q122" s="15" t="str">
        <f t="shared" ca="1" si="28"/>
        <v>cesium iodide</v>
      </c>
    </row>
    <row r="123" spans="2:17" x14ac:dyDescent="0.25">
      <c r="B123" s="15">
        <v>11</v>
      </c>
      <c r="C123" s="15">
        <f t="shared" ca="1" si="14"/>
        <v>12</v>
      </c>
      <c r="D123" s="15">
        <f t="shared" ca="1" si="15"/>
        <v>14</v>
      </c>
      <c r="E123" s="15" t="str">
        <f t="shared" ca="1" si="16"/>
        <v>iron(II)</v>
      </c>
      <c r="F123" s="15" t="str">
        <f t="shared" ca="1" si="17"/>
        <v>Fe</v>
      </c>
      <c r="G123" s="15">
        <f t="shared" ca="1" si="18"/>
        <v>2</v>
      </c>
      <c r="H123" s="15" t="b">
        <f t="shared" ca="1" si="19"/>
        <v>0</v>
      </c>
      <c r="I123" s="15" t="str">
        <f t="shared" ca="1" si="20"/>
        <v>hydrogen carbonate</v>
      </c>
      <c r="J123" s="15" t="str">
        <f t="shared" ca="1" si="21"/>
        <v>HCO₃</v>
      </c>
      <c r="K123" s="15">
        <f t="shared" ca="1" si="22"/>
        <v>1</v>
      </c>
      <c r="L123" s="15" t="b">
        <f t="shared" ca="1" si="23"/>
        <v>1</v>
      </c>
      <c r="M123" s="15">
        <f t="shared" ca="1" si="24"/>
        <v>2</v>
      </c>
      <c r="N123" s="15" t="b">
        <f t="shared" ca="1" si="25"/>
        <v>0</v>
      </c>
      <c r="O123" s="15" t="b">
        <f t="shared" ca="1" si="26"/>
        <v>1</v>
      </c>
      <c r="P123" s="15" t="str">
        <f t="shared" ca="1" si="27"/>
        <v>Fe(HCO₃)₂</v>
      </c>
      <c r="Q123" s="15" t="str">
        <f t="shared" ca="1" si="28"/>
        <v>iron(II) hydrogen carbonate</v>
      </c>
    </row>
    <row r="124" spans="2:17" x14ac:dyDescent="0.25">
      <c r="B124" s="15">
        <v>12</v>
      </c>
      <c r="C124" s="15">
        <f t="shared" ca="1" si="14"/>
        <v>11</v>
      </c>
      <c r="D124" s="15">
        <f t="shared" ca="1" si="15"/>
        <v>16</v>
      </c>
      <c r="E124" s="15" t="str">
        <f t="shared" ca="1" si="16"/>
        <v>copper(II)</v>
      </c>
      <c r="F124" s="15" t="str">
        <f t="shared" ca="1" si="17"/>
        <v>Cu</v>
      </c>
      <c r="G124" s="15">
        <f t="shared" ca="1" si="18"/>
        <v>2</v>
      </c>
      <c r="H124" s="15" t="b">
        <f t="shared" ca="1" si="19"/>
        <v>0</v>
      </c>
      <c r="I124" s="15" t="str">
        <f t="shared" ca="1" si="20"/>
        <v>hydroxide</v>
      </c>
      <c r="J124" s="15" t="str">
        <f t="shared" ca="1" si="21"/>
        <v>OH</v>
      </c>
      <c r="K124" s="15">
        <f t="shared" ca="1" si="22"/>
        <v>1</v>
      </c>
      <c r="L124" s="15" t="b">
        <f t="shared" ca="1" si="23"/>
        <v>1</v>
      </c>
      <c r="M124" s="15">
        <f t="shared" ca="1" si="24"/>
        <v>2</v>
      </c>
      <c r="N124" s="15" t="b">
        <f t="shared" ca="1" si="25"/>
        <v>0</v>
      </c>
      <c r="O124" s="15" t="b">
        <f t="shared" ca="1" si="26"/>
        <v>1</v>
      </c>
      <c r="P124" s="15" t="str">
        <f t="shared" ca="1" si="27"/>
        <v>Cu(OH)₂</v>
      </c>
      <c r="Q124" s="15" t="str">
        <f t="shared" ca="1" si="28"/>
        <v>copper(II) hydroxide</v>
      </c>
    </row>
    <row r="125" spans="2:17" x14ac:dyDescent="0.25">
      <c r="B125" s="15">
        <v>13</v>
      </c>
      <c r="C125" s="15">
        <f t="shared" ca="1" si="14"/>
        <v>14</v>
      </c>
      <c r="D125" s="15">
        <f t="shared" ca="1" si="15"/>
        <v>19</v>
      </c>
      <c r="E125" s="15" t="str">
        <f t="shared" ca="1" si="16"/>
        <v>lithium</v>
      </c>
      <c r="F125" s="15" t="str">
        <f t="shared" ca="1" si="17"/>
        <v>Li</v>
      </c>
      <c r="G125" s="15">
        <f t="shared" ca="1" si="18"/>
        <v>1</v>
      </c>
      <c r="H125" s="15" t="b">
        <f t="shared" ca="1" si="19"/>
        <v>0</v>
      </c>
      <c r="I125" s="15" t="str">
        <f t="shared" ca="1" si="20"/>
        <v>sulfate</v>
      </c>
      <c r="J125" s="15" t="str">
        <f t="shared" ca="1" si="21"/>
        <v>SO₄</v>
      </c>
      <c r="K125" s="15">
        <f t="shared" ca="1" si="22"/>
        <v>2</v>
      </c>
      <c r="L125" s="15" t="b">
        <f t="shared" ca="1" si="23"/>
        <v>1</v>
      </c>
      <c r="M125" s="15">
        <f t="shared" ca="1" si="24"/>
        <v>2</v>
      </c>
      <c r="N125" s="15" t="b">
        <f t="shared" ca="1" si="25"/>
        <v>0</v>
      </c>
      <c r="O125" s="15" t="b">
        <f t="shared" ca="1" si="26"/>
        <v>0</v>
      </c>
      <c r="P125" s="15" t="str">
        <f t="shared" ca="1" si="27"/>
        <v>Li₂SO₄</v>
      </c>
      <c r="Q125" s="15" t="str">
        <f t="shared" ca="1" si="28"/>
        <v>lithium sulfate</v>
      </c>
    </row>
    <row r="126" spans="2:17" x14ac:dyDescent="0.25">
      <c r="B126" s="15">
        <v>14</v>
      </c>
      <c r="C126" s="15">
        <f t="shared" ca="1" si="14"/>
        <v>11</v>
      </c>
      <c r="D126" s="15">
        <f t="shared" ca="1" si="15"/>
        <v>13</v>
      </c>
      <c r="E126" s="15" t="str">
        <f t="shared" ca="1" si="16"/>
        <v>copper(II)</v>
      </c>
      <c r="F126" s="15" t="str">
        <f t="shared" ca="1" si="17"/>
        <v>Cu</v>
      </c>
      <c r="G126" s="15">
        <f t="shared" ca="1" si="18"/>
        <v>2</v>
      </c>
      <c r="H126" s="15" t="b">
        <f t="shared" ca="1" si="19"/>
        <v>0</v>
      </c>
      <c r="I126" s="15" t="str">
        <f t="shared" ca="1" si="20"/>
        <v>dihydrogen phosphate</v>
      </c>
      <c r="J126" s="15" t="str">
        <f t="shared" ca="1" si="21"/>
        <v>H₂PO₄</v>
      </c>
      <c r="K126" s="15">
        <f t="shared" ca="1" si="22"/>
        <v>1</v>
      </c>
      <c r="L126" s="15" t="b">
        <f t="shared" ca="1" si="23"/>
        <v>1</v>
      </c>
      <c r="M126" s="15">
        <f t="shared" ca="1" si="24"/>
        <v>2</v>
      </c>
      <c r="N126" s="15" t="b">
        <f t="shared" ca="1" si="25"/>
        <v>0</v>
      </c>
      <c r="O126" s="15" t="b">
        <f t="shared" ca="1" si="26"/>
        <v>1</v>
      </c>
      <c r="P126" s="15" t="str">
        <f t="shared" ca="1" si="27"/>
        <v>Cu(H₂PO₄)₂</v>
      </c>
      <c r="Q126" s="15" t="str">
        <f t="shared" ca="1" si="28"/>
        <v>copper(II) dihydrogen phosphate</v>
      </c>
    </row>
    <row r="127" spans="2:17" x14ac:dyDescent="0.25">
      <c r="B127" s="15">
        <v>15</v>
      </c>
      <c r="C127" s="15">
        <f t="shared" ca="1" si="14"/>
        <v>17</v>
      </c>
      <c r="D127" s="15">
        <f t="shared" ca="1" si="15"/>
        <v>9</v>
      </c>
      <c r="E127" s="15" t="str">
        <f t="shared" ca="1" si="16"/>
        <v>manganese(III)</v>
      </c>
      <c r="F127" s="15" t="str">
        <f t="shared" ca="1" si="17"/>
        <v>Mn</v>
      </c>
      <c r="G127" s="15">
        <f t="shared" ca="1" si="18"/>
        <v>3</v>
      </c>
      <c r="H127" s="15" t="b">
        <f t="shared" ca="1" si="19"/>
        <v>0</v>
      </c>
      <c r="I127" s="15" t="str">
        <f t="shared" ca="1" si="20"/>
        <v>acetate</v>
      </c>
      <c r="J127" s="15" t="str">
        <f t="shared" ca="1" si="21"/>
        <v>C₂H₃O₂</v>
      </c>
      <c r="K127" s="15">
        <f t="shared" ca="1" si="22"/>
        <v>1</v>
      </c>
      <c r="L127" s="15" t="b">
        <f t="shared" ca="1" si="23"/>
        <v>1</v>
      </c>
      <c r="M127" s="15">
        <f t="shared" ca="1" si="24"/>
        <v>3</v>
      </c>
      <c r="N127" s="15" t="b">
        <f t="shared" ca="1" si="25"/>
        <v>0</v>
      </c>
      <c r="O127" s="15" t="b">
        <f t="shared" ca="1" si="26"/>
        <v>1</v>
      </c>
      <c r="P127" s="15" t="str">
        <f t="shared" ca="1" si="27"/>
        <v>Mn(C₂H₃O₂)₃</v>
      </c>
      <c r="Q127" s="15" t="str">
        <f t="shared" ca="1" si="28"/>
        <v>manganese(III) acetate</v>
      </c>
    </row>
    <row r="128" spans="2:17" x14ac:dyDescent="0.25">
      <c r="B128" s="15">
        <v>16</v>
      </c>
      <c r="C128" s="15">
        <f t="shared" ca="1" si="14"/>
        <v>7</v>
      </c>
      <c r="D128" s="15">
        <f t="shared" ca="1" si="15"/>
        <v>19</v>
      </c>
      <c r="E128" s="15" t="str">
        <f t="shared" ca="1" si="16"/>
        <v>chromium(VI)</v>
      </c>
      <c r="F128" s="15" t="str">
        <f t="shared" ca="1" si="17"/>
        <v>Cr</v>
      </c>
      <c r="G128" s="15">
        <f t="shared" ca="1" si="18"/>
        <v>6</v>
      </c>
      <c r="H128" s="15" t="b">
        <f t="shared" ca="1" si="19"/>
        <v>0</v>
      </c>
      <c r="I128" s="15" t="str">
        <f t="shared" ca="1" si="20"/>
        <v>sulfate</v>
      </c>
      <c r="J128" s="15" t="str">
        <f t="shared" ca="1" si="21"/>
        <v>SO₄</v>
      </c>
      <c r="K128" s="15">
        <f t="shared" ca="1" si="22"/>
        <v>2</v>
      </c>
      <c r="L128" s="15" t="b">
        <f t="shared" ca="1" si="23"/>
        <v>1</v>
      </c>
      <c r="M128" s="15">
        <f t="shared" ca="1" si="24"/>
        <v>6</v>
      </c>
      <c r="N128" s="15" t="b">
        <f t="shared" ca="1" si="25"/>
        <v>0</v>
      </c>
      <c r="O128" s="15" t="b">
        <f t="shared" ca="1" si="26"/>
        <v>1</v>
      </c>
      <c r="P128" s="15" t="str">
        <f t="shared" ca="1" si="27"/>
        <v>Cr(SO₄)₃</v>
      </c>
      <c r="Q128" s="15" t="str">
        <f t="shared" ca="1" si="28"/>
        <v>chromium(VI) sulfate</v>
      </c>
    </row>
    <row r="129" spans="2:17" x14ac:dyDescent="0.25">
      <c r="B129" s="15">
        <v>17</v>
      </c>
      <c r="C129" s="15">
        <f t="shared" ca="1" si="14"/>
        <v>15</v>
      </c>
      <c r="D129" s="15">
        <f t="shared" ca="1" si="15"/>
        <v>13</v>
      </c>
      <c r="E129" s="15" t="str">
        <f t="shared" ca="1" si="16"/>
        <v>magnesium</v>
      </c>
      <c r="F129" s="15" t="str">
        <f t="shared" ca="1" si="17"/>
        <v>Mg</v>
      </c>
      <c r="G129" s="15">
        <f t="shared" ca="1" si="18"/>
        <v>2</v>
      </c>
      <c r="H129" s="15" t="b">
        <f t="shared" ca="1" si="19"/>
        <v>0</v>
      </c>
      <c r="I129" s="15" t="str">
        <f t="shared" ca="1" si="20"/>
        <v>dihydrogen phosphate</v>
      </c>
      <c r="J129" s="15" t="str">
        <f t="shared" ca="1" si="21"/>
        <v>H₂PO₄</v>
      </c>
      <c r="K129" s="15">
        <f t="shared" ca="1" si="22"/>
        <v>1</v>
      </c>
      <c r="L129" s="15" t="b">
        <f t="shared" ca="1" si="23"/>
        <v>1</v>
      </c>
      <c r="M129" s="15">
        <f t="shared" ca="1" si="24"/>
        <v>2</v>
      </c>
      <c r="N129" s="15" t="b">
        <f t="shared" ca="1" si="25"/>
        <v>0</v>
      </c>
      <c r="O129" s="15" t="b">
        <f t="shared" ca="1" si="26"/>
        <v>1</v>
      </c>
      <c r="P129" s="15" t="str">
        <f t="shared" ca="1" si="27"/>
        <v>Mg(H₂PO₄)₂</v>
      </c>
      <c r="Q129" s="15" t="str">
        <f t="shared" ca="1" si="28"/>
        <v>magnesium dihydrogen phosphate</v>
      </c>
    </row>
    <row r="130" spans="2:17" x14ac:dyDescent="0.25">
      <c r="B130" s="15">
        <v>18</v>
      </c>
      <c r="C130" s="15">
        <f t="shared" ca="1" si="14"/>
        <v>18</v>
      </c>
      <c r="D130" s="15">
        <f t="shared" ca="1" si="15"/>
        <v>19</v>
      </c>
      <c r="E130" s="15" t="str">
        <f t="shared" ca="1" si="16"/>
        <v>manganese(IV)</v>
      </c>
      <c r="F130" s="15" t="str">
        <f t="shared" ca="1" si="17"/>
        <v>Mn</v>
      </c>
      <c r="G130" s="15">
        <f t="shared" ca="1" si="18"/>
        <v>4</v>
      </c>
      <c r="H130" s="15" t="b">
        <f t="shared" ca="1" si="19"/>
        <v>0</v>
      </c>
      <c r="I130" s="15" t="str">
        <f t="shared" ca="1" si="20"/>
        <v>sulfate</v>
      </c>
      <c r="J130" s="15" t="str">
        <f t="shared" ca="1" si="21"/>
        <v>SO₄</v>
      </c>
      <c r="K130" s="15">
        <f t="shared" ca="1" si="22"/>
        <v>2</v>
      </c>
      <c r="L130" s="15" t="b">
        <f t="shared" ca="1" si="23"/>
        <v>1</v>
      </c>
      <c r="M130" s="15">
        <f t="shared" ca="1" si="24"/>
        <v>4</v>
      </c>
      <c r="N130" s="15" t="b">
        <f t="shared" ca="1" si="25"/>
        <v>0</v>
      </c>
      <c r="O130" s="15" t="b">
        <f t="shared" ca="1" si="26"/>
        <v>1</v>
      </c>
      <c r="P130" s="15" t="str">
        <f t="shared" ca="1" si="27"/>
        <v>Mn(SO₄)₂</v>
      </c>
      <c r="Q130" s="15" t="str">
        <f t="shared" ca="1" si="28"/>
        <v>manganese(IV) sulfate</v>
      </c>
    </row>
    <row r="131" spans="2:17" x14ac:dyDescent="0.25">
      <c r="B131" s="15">
        <v>19</v>
      </c>
      <c r="C131" s="15">
        <f t="shared" ca="1" si="14"/>
        <v>16</v>
      </c>
      <c r="D131" s="15">
        <f t="shared" ca="1" si="15"/>
        <v>1</v>
      </c>
      <c r="E131" s="15" t="str">
        <f t="shared" ca="1" si="16"/>
        <v>manganese(II)</v>
      </c>
      <c r="F131" s="15" t="str">
        <f t="shared" ca="1" si="17"/>
        <v>Mn</v>
      </c>
      <c r="G131" s="15">
        <f t="shared" ca="1" si="18"/>
        <v>2</v>
      </c>
      <c r="H131" s="15" t="b">
        <f t="shared" ca="1" si="19"/>
        <v>0</v>
      </c>
      <c r="I131" s="15" t="str">
        <f t="shared" ca="1" si="20"/>
        <v>bromide</v>
      </c>
      <c r="J131" s="15" t="str">
        <f t="shared" ca="1" si="21"/>
        <v>Br</v>
      </c>
      <c r="K131" s="15">
        <f t="shared" ca="1" si="22"/>
        <v>1</v>
      </c>
      <c r="L131" s="15" t="b">
        <f t="shared" ca="1" si="23"/>
        <v>0</v>
      </c>
      <c r="M131" s="15">
        <f t="shared" ca="1" si="24"/>
        <v>2</v>
      </c>
      <c r="N131" s="15" t="b">
        <f t="shared" ca="1" si="25"/>
        <v>0</v>
      </c>
      <c r="O131" s="15" t="b">
        <f t="shared" ca="1" si="26"/>
        <v>0</v>
      </c>
      <c r="P131" s="15" t="str">
        <f t="shared" ca="1" si="27"/>
        <v>MnBr₂</v>
      </c>
      <c r="Q131" s="15" t="str">
        <f t="shared" ca="1" si="28"/>
        <v>manganese(II) bromide</v>
      </c>
    </row>
    <row r="132" spans="2:17" x14ac:dyDescent="0.25">
      <c r="B132" s="15">
        <v>20</v>
      </c>
      <c r="C132" s="15">
        <f t="shared" ca="1" si="14"/>
        <v>15</v>
      </c>
      <c r="D132" s="15">
        <f t="shared" ca="1" si="15"/>
        <v>17</v>
      </c>
      <c r="E132" s="15" t="str">
        <f t="shared" ca="1" si="16"/>
        <v>magnesium</v>
      </c>
      <c r="F132" s="15" t="str">
        <f t="shared" ca="1" si="17"/>
        <v>Mg</v>
      </c>
      <c r="G132" s="15">
        <f t="shared" ca="1" si="18"/>
        <v>2</v>
      </c>
      <c r="H132" s="15" t="b">
        <f t="shared" ca="1" si="19"/>
        <v>0</v>
      </c>
      <c r="I132" s="15" t="str">
        <f t="shared" ca="1" si="20"/>
        <v>nitrate</v>
      </c>
      <c r="J132" s="15" t="str">
        <f t="shared" ca="1" si="21"/>
        <v>NO₃</v>
      </c>
      <c r="K132" s="15">
        <f t="shared" ca="1" si="22"/>
        <v>1</v>
      </c>
      <c r="L132" s="15" t="b">
        <f t="shared" ca="1" si="23"/>
        <v>1</v>
      </c>
      <c r="M132" s="15">
        <f t="shared" ca="1" si="24"/>
        <v>2</v>
      </c>
      <c r="N132" s="15" t="b">
        <f t="shared" ca="1" si="25"/>
        <v>0</v>
      </c>
      <c r="O132" s="15" t="b">
        <f t="shared" ca="1" si="26"/>
        <v>1</v>
      </c>
      <c r="P132" s="15" t="str">
        <f t="shared" ca="1" si="27"/>
        <v>Mg(NO₃)₂</v>
      </c>
      <c r="Q132" s="15" t="str">
        <f t="shared" ca="1" si="28"/>
        <v>magnesium nitrate</v>
      </c>
    </row>
    <row r="134" spans="2:17" x14ac:dyDescent="0.25">
      <c r="B134" s="15" t="s">
        <v>332</v>
      </c>
      <c r="J134" s="15" t="s">
        <v>337</v>
      </c>
      <c r="L134" s="15" t="s">
        <v>338</v>
      </c>
    </row>
    <row r="135" spans="2:17" x14ac:dyDescent="0.25">
      <c r="C135" s="15" t="s">
        <v>333</v>
      </c>
      <c r="D135" s="15" t="s">
        <v>334</v>
      </c>
      <c r="E135" s="15" t="s">
        <v>335</v>
      </c>
      <c r="F135" s="15" t="s">
        <v>336</v>
      </c>
      <c r="G135" s="15" t="s">
        <v>22</v>
      </c>
      <c r="H135" s="15" t="s">
        <v>1</v>
      </c>
    </row>
    <row r="136" spans="2:17" x14ac:dyDescent="0.25">
      <c r="B136" s="15">
        <v>1</v>
      </c>
      <c r="C136" s="15">
        <f ca="1">FLOOR(RAND()*$Q$60,1)+1</f>
        <v>10</v>
      </c>
      <c r="D136" s="15" t="str">
        <f ca="1">VLOOKUP($C136,$Q$10:$U$60,3,FALSE)</f>
        <v>cabonic</v>
      </c>
      <c r="E136" s="15" t="str">
        <f ca="1">VLOOKUP($C136,$Q$10:$U$60,5,FALSE)</f>
        <v>CO₃</v>
      </c>
      <c r="F136" s="15">
        <f ca="1">VLOOKUP($C136,$Q$10:$U$60,4,FALSE)</f>
        <v>2</v>
      </c>
      <c r="G136" s="15" t="str">
        <f ca="1">CONCATENATE("H",IF(F136=1,"",VLOOKUP(F136,$AH$9:$AI$108,2,FALSE)),E136)</f>
        <v>H₂CO₃</v>
      </c>
      <c r="H136" s="15" t="str">
        <f ca="1">CONCATENATE(D136," acid")</f>
        <v>cabonic acid</v>
      </c>
      <c r="J136" s="15">
        <f ca="1">FLOOR(RAND()*$W$48,1)+1</f>
        <v>33</v>
      </c>
      <c r="L136" s="15">
        <f ca="1">FLOOR(RAND()*$AB$38,1)+1</f>
        <v>1</v>
      </c>
    </row>
    <row r="137" spans="2:17" x14ac:dyDescent="0.25">
      <c r="B137" s="15">
        <v>2</v>
      </c>
      <c r="C137" s="15">
        <f t="shared" ref="C137:C155" ca="1" si="29">FLOOR(RAND()*$Q$60,1)+1</f>
        <v>15</v>
      </c>
      <c r="D137" s="15" t="str">
        <f t="shared" ref="D137:D155" ca="1" si="30">VLOOKUP($C137,$Q$10:$U$60,3,FALSE)</f>
        <v>phosphoric</v>
      </c>
      <c r="E137" s="15" t="str">
        <f t="shared" ref="E137:E155" ca="1" si="31">VLOOKUP($C137,$Q$10:$U$60,5,FALSE)</f>
        <v>PO₄</v>
      </c>
      <c r="F137" s="15">
        <f t="shared" ref="F137:F155" ca="1" si="32">VLOOKUP($C137,$Q$10:$U$60,4,FALSE)</f>
        <v>3</v>
      </c>
      <c r="G137" s="15" t="str">
        <f t="shared" ref="G137:G155" ca="1" si="33">CONCATENATE("H",IF(F137=1,"",VLOOKUP(F137,$AH$9:$AI$108,2,FALSE)),E137)</f>
        <v>H₃PO₄</v>
      </c>
      <c r="H137" s="15" t="str">
        <f t="shared" ref="H137:H155" ca="1" si="34">CONCATENATE(D137," acid")</f>
        <v>phosphoric acid</v>
      </c>
      <c r="J137" s="15">
        <f t="shared" ref="J137:J155" ca="1" si="35">FLOOR(RAND()*$W$48,1)+1</f>
        <v>16</v>
      </c>
      <c r="L137" s="15">
        <f t="shared" ref="L137:L155" ca="1" si="36">FLOOR(RAND()*$AB$38,1)+1</f>
        <v>1</v>
      </c>
    </row>
    <row r="138" spans="2:17" x14ac:dyDescent="0.25">
      <c r="B138" s="15">
        <v>3</v>
      </c>
      <c r="C138" s="15">
        <f t="shared" ca="1" si="29"/>
        <v>8</v>
      </c>
      <c r="D138" s="15" t="str">
        <f t="shared" ca="1" si="30"/>
        <v>hydrosulfic</v>
      </c>
      <c r="E138" s="15" t="str">
        <f t="shared" ca="1" si="31"/>
        <v>S</v>
      </c>
      <c r="F138" s="15">
        <f t="shared" ca="1" si="32"/>
        <v>2</v>
      </c>
      <c r="G138" s="15" t="str">
        <f t="shared" ca="1" si="33"/>
        <v>H₂S</v>
      </c>
      <c r="H138" s="15" t="str">
        <f t="shared" ca="1" si="34"/>
        <v>hydrosulfic acid</v>
      </c>
      <c r="J138" s="15">
        <f t="shared" ca="1" si="35"/>
        <v>36</v>
      </c>
      <c r="L138" s="15">
        <f t="shared" ca="1" si="36"/>
        <v>1</v>
      </c>
    </row>
    <row r="139" spans="2:17" x14ac:dyDescent="0.25">
      <c r="B139" s="15">
        <v>4</v>
      </c>
      <c r="C139" s="15">
        <f t="shared" ca="1" si="29"/>
        <v>7</v>
      </c>
      <c r="D139" s="15" t="str">
        <f t="shared" ca="1" si="30"/>
        <v>hydrophosphic</v>
      </c>
      <c r="E139" s="15" t="str">
        <f t="shared" ca="1" si="31"/>
        <v>P</v>
      </c>
      <c r="F139" s="15">
        <f t="shared" ca="1" si="32"/>
        <v>3</v>
      </c>
      <c r="G139" s="15" t="str">
        <f t="shared" ca="1" si="33"/>
        <v>H₃P</v>
      </c>
      <c r="H139" s="15" t="str">
        <f t="shared" ca="1" si="34"/>
        <v>hydrophosphic acid</v>
      </c>
      <c r="J139" s="15">
        <f t="shared" ca="1" si="35"/>
        <v>5</v>
      </c>
      <c r="L139" s="15">
        <f t="shared" ca="1" si="36"/>
        <v>1</v>
      </c>
    </row>
    <row r="140" spans="2:17" x14ac:dyDescent="0.25">
      <c r="B140" s="15">
        <v>5</v>
      </c>
      <c r="C140" s="15">
        <f t="shared" ca="1" si="29"/>
        <v>3</v>
      </c>
      <c r="D140" s="15" t="str">
        <f t="shared" ca="1" si="30"/>
        <v>hydrofluoric</v>
      </c>
      <c r="E140" s="15" t="str">
        <f t="shared" ca="1" si="31"/>
        <v>F</v>
      </c>
      <c r="F140" s="15">
        <f t="shared" ca="1" si="32"/>
        <v>1</v>
      </c>
      <c r="G140" s="15" t="str">
        <f t="shared" ca="1" si="33"/>
        <v>HF</v>
      </c>
      <c r="H140" s="15" t="str">
        <f t="shared" ca="1" si="34"/>
        <v>hydrofluoric acid</v>
      </c>
      <c r="J140" s="15">
        <f t="shared" ca="1" si="35"/>
        <v>25</v>
      </c>
      <c r="L140" s="15">
        <f t="shared" ca="1" si="36"/>
        <v>1</v>
      </c>
    </row>
    <row r="141" spans="2:17" x14ac:dyDescent="0.25">
      <c r="B141" s="15">
        <v>6</v>
      </c>
      <c r="C141" s="15">
        <f t="shared" ca="1" si="29"/>
        <v>14</v>
      </c>
      <c r="D141" s="15" t="str">
        <f t="shared" ca="1" si="30"/>
        <v>nitric</v>
      </c>
      <c r="E141" s="15" t="str">
        <f t="shared" ca="1" si="31"/>
        <v>NO₃</v>
      </c>
      <c r="F141" s="15">
        <f t="shared" ca="1" si="32"/>
        <v>1</v>
      </c>
      <c r="G141" s="15" t="str">
        <f t="shared" ca="1" si="33"/>
        <v>HNO₃</v>
      </c>
      <c r="H141" s="15" t="str">
        <f t="shared" ca="1" si="34"/>
        <v>nitric acid</v>
      </c>
      <c r="J141" s="15">
        <f t="shared" ca="1" si="35"/>
        <v>36</v>
      </c>
      <c r="L141" s="15">
        <f t="shared" ca="1" si="36"/>
        <v>1</v>
      </c>
    </row>
    <row r="142" spans="2:17" x14ac:dyDescent="0.25">
      <c r="B142" s="15">
        <v>7</v>
      </c>
      <c r="C142" s="15">
        <f t="shared" ca="1" si="29"/>
        <v>12</v>
      </c>
      <c r="D142" s="15" t="str">
        <f t="shared" ca="1" si="30"/>
        <v>hydrocyanic</v>
      </c>
      <c r="E142" s="15" t="str">
        <f t="shared" ca="1" si="31"/>
        <v>CN</v>
      </c>
      <c r="F142" s="15">
        <f t="shared" ca="1" si="32"/>
        <v>1</v>
      </c>
      <c r="G142" s="15" t="str">
        <f t="shared" ca="1" si="33"/>
        <v>HCN</v>
      </c>
      <c r="H142" s="15" t="str">
        <f t="shared" ca="1" si="34"/>
        <v>hydrocyanic acid</v>
      </c>
      <c r="J142" s="15">
        <f t="shared" ca="1" si="35"/>
        <v>14</v>
      </c>
      <c r="L142" s="15">
        <f t="shared" ca="1" si="36"/>
        <v>1</v>
      </c>
    </row>
    <row r="143" spans="2:17" x14ac:dyDescent="0.25">
      <c r="B143" s="15">
        <v>8</v>
      </c>
      <c r="C143" s="15">
        <f t="shared" ca="1" si="29"/>
        <v>16</v>
      </c>
      <c r="D143" s="15" t="str">
        <f t="shared" ca="1" si="30"/>
        <v>sulfuric</v>
      </c>
      <c r="E143" s="15" t="str">
        <f t="shared" ca="1" si="31"/>
        <v>SO₄</v>
      </c>
      <c r="F143" s="15">
        <f t="shared" ca="1" si="32"/>
        <v>2</v>
      </c>
      <c r="G143" s="15" t="str">
        <f t="shared" ca="1" si="33"/>
        <v>H₂SO₄</v>
      </c>
      <c r="H143" s="15" t="str">
        <f t="shared" ca="1" si="34"/>
        <v>sulfuric acid</v>
      </c>
      <c r="J143" s="15">
        <f t="shared" ca="1" si="35"/>
        <v>12</v>
      </c>
      <c r="L143" s="15">
        <f t="shared" ca="1" si="36"/>
        <v>1</v>
      </c>
    </row>
    <row r="144" spans="2:17" x14ac:dyDescent="0.25">
      <c r="B144" s="15">
        <v>9</v>
      </c>
      <c r="C144" s="15">
        <f t="shared" ca="1" si="29"/>
        <v>13</v>
      </c>
      <c r="D144" s="15" t="str">
        <f t="shared" ca="1" si="30"/>
        <v>hydrohydroxic</v>
      </c>
      <c r="E144" s="15" t="str">
        <f t="shared" ca="1" si="31"/>
        <v>OH</v>
      </c>
      <c r="F144" s="15">
        <f t="shared" ca="1" si="32"/>
        <v>1</v>
      </c>
      <c r="G144" s="15" t="str">
        <f t="shared" ca="1" si="33"/>
        <v>HOH</v>
      </c>
      <c r="H144" s="15" t="str">
        <f t="shared" ca="1" si="34"/>
        <v>hydrohydroxic acid</v>
      </c>
      <c r="J144" s="15">
        <f t="shared" ca="1" si="35"/>
        <v>4</v>
      </c>
      <c r="L144" s="15">
        <f t="shared" ca="1" si="36"/>
        <v>1</v>
      </c>
    </row>
    <row r="145" spans="2:12" x14ac:dyDescent="0.25">
      <c r="B145" s="15">
        <v>10</v>
      </c>
      <c r="C145" s="15">
        <f t="shared" ca="1" si="29"/>
        <v>11</v>
      </c>
      <c r="D145" s="15" t="str">
        <f t="shared" ca="1" si="30"/>
        <v>chromic</v>
      </c>
      <c r="E145" s="15" t="str">
        <f t="shared" ca="1" si="31"/>
        <v>CrO₄</v>
      </c>
      <c r="F145" s="15">
        <f t="shared" ca="1" si="32"/>
        <v>2</v>
      </c>
      <c r="G145" s="15" t="str">
        <f t="shared" ca="1" si="33"/>
        <v>H₂CrO₄</v>
      </c>
      <c r="H145" s="15" t="str">
        <f t="shared" ca="1" si="34"/>
        <v>chromic acid</v>
      </c>
      <c r="J145" s="15">
        <f t="shared" ca="1" si="35"/>
        <v>34</v>
      </c>
      <c r="L145" s="15">
        <f t="shared" ca="1" si="36"/>
        <v>1</v>
      </c>
    </row>
    <row r="146" spans="2:12" x14ac:dyDescent="0.25">
      <c r="B146" s="15">
        <v>11</v>
      </c>
      <c r="C146" s="15">
        <f t="shared" ca="1" si="29"/>
        <v>7</v>
      </c>
      <c r="D146" s="15" t="str">
        <f t="shared" ca="1" si="30"/>
        <v>hydrophosphic</v>
      </c>
      <c r="E146" s="15" t="str">
        <f t="shared" ca="1" si="31"/>
        <v>P</v>
      </c>
      <c r="F146" s="15">
        <f t="shared" ca="1" si="32"/>
        <v>3</v>
      </c>
      <c r="G146" s="15" t="str">
        <f t="shared" ca="1" si="33"/>
        <v>H₃P</v>
      </c>
      <c r="H146" s="15" t="str">
        <f t="shared" ca="1" si="34"/>
        <v>hydrophosphic acid</v>
      </c>
      <c r="J146" s="15">
        <f t="shared" ca="1" si="35"/>
        <v>1</v>
      </c>
      <c r="L146" s="15">
        <f t="shared" ca="1" si="36"/>
        <v>1</v>
      </c>
    </row>
    <row r="147" spans="2:12" x14ac:dyDescent="0.25">
      <c r="B147" s="15">
        <v>12</v>
      </c>
      <c r="C147" s="15">
        <f t="shared" ca="1" si="29"/>
        <v>6</v>
      </c>
      <c r="D147" s="15" t="str">
        <f t="shared" ca="1" si="30"/>
        <v>hydroxic</v>
      </c>
      <c r="E147" s="15" t="str">
        <f t="shared" ca="1" si="31"/>
        <v>O</v>
      </c>
      <c r="F147" s="15">
        <f t="shared" ca="1" si="32"/>
        <v>2</v>
      </c>
      <c r="G147" s="15" t="str">
        <f t="shared" ca="1" si="33"/>
        <v>H₂O</v>
      </c>
      <c r="H147" s="15" t="str">
        <f t="shared" ca="1" si="34"/>
        <v>hydroxic acid</v>
      </c>
      <c r="J147" s="15">
        <f t="shared" ca="1" si="35"/>
        <v>22</v>
      </c>
      <c r="L147" s="15">
        <f t="shared" ca="1" si="36"/>
        <v>1</v>
      </c>
    </row>
    <row r="148" spans="2:12" x14ac:dyDescent="0.25">
      <c r="B148" s="15">
        <v>13</v>
      </c>
      <c r="C148" s="15">
        <f t="shared" ca="1" si="29"/>
        <v>2</v>
      </c>
      <c r="D148" s="15" t="str">
        <f t="shared" ca="1" si="30"/>
        <v>hydrochloric</v>
      </c>
      <c r="E148" s="15" t="str">
        <f t="shared" ca="1" si="31"/>
        <v>Cl</v>
      </c>
      <c r="F148" s="15">
        <f t="shared" ca="1" si="32"/>
        <v>1</v>
      </c>
      <c r="G148" s="15" t="str">
        <f t="shared" ca="1" si="33"/>
        <v>HCl</v>
      </c>
      <c r="H148" s="15" t="str">
        <f t="shared" ca="1" si="34"/>
        <v>hydrochloric acid</v>
      </c>
      <c r="J148" s="15">
        <f t="shared" ca="1" si="35"/>
        <v>4</v>
      </c>
      <c r="L148" s="15">
        <f t="shared" ca="1" si="36"/>
        <v>1</v>
      </c>
    </row>
    <row r="149" spans="2:12" x14ac:dyDescent="0.25">
      <c r="B149" s="15">
        <v>14</v>
      </c>
      <c r="C149" s="15">
        <f t="shared" ca="1" si="29"/>
        <v>5</v>
      </c>
      <c r="D149" s="15" t="str">
        <f t="shared" ca="1" si="30"/>
        <v>hydronitric</v>
      </c>
      <c r="E149" s="15" t="str">
        <f t="shared" ca="1" si="31"/>
        <v>N</v>
      </c>
      <c r="F149" s="15">
        <f t="shared" ca="1" si="32"/>
        <v>3</v>
      </c>
      <c r="G149" s="15" t="str">
        <f t="shared" ca="1" si="33"/>
        <v>H₃N</v>
      </c>
      <c r="H149" s="15" t="str">
        <f t="shared" ca="1" si="34"/>
        <v>hydronitric acid</v>
      </c>
      <c r="J149" s="15">
        <f t="shared" ca="1" si="35"/>
        <v>25</v>
      </c>
      <c r="L149" s="15">
        <f t="shared" ca="1" si="36"/>
        <v>1</v>
      </c>
    </row>
    <row r="150" spans="2:12" x14ac:dyDescent="0.25">
      <c r="B150" s="15">
        <v>15</v>
      </c>
      <c r="C150" s="15">
        <f t="shared" ca="1" si="29"/>
        <v>12</v>
      </c>
      <c r="D150" s="15" t="str">
        <f t="shared" ca="1" si="30"/>
        <v>hydrocyanic</v>
      </c>
      <c r="E150" s="15" t="str">
        <f t="shared" ca="1" si="31"/>
        <v>CN</v>
      </c>
      <c r="F150" s="15">
        <f t="shared" ca="1" si="32"/>
        <v>1</v>
      </c>
      <c r="G150" s="15" t="str">
        <f t="shared" ca="1" si="33"/>
        <v>HCN</v>
      </c>
      <c r="H150" s="15" t="str">
        <f t="shared" ca="1" si="34"/>
        <v>hydrocyanic acid</v>
      </c>
      <c r="J150" s="15">
        <f t="shared" ca="1" si="35"/>
        <v>4</v>
      </c>
      <c r="L150" s="15">
        <f t="shared" ca="1" si="36"/>
        <v>1</v>
      </c>
    </row>
    <row r="151" spans="2:12" x14ac:dyDescent="0.25">
      <c r="B151" s="15">
        <v>16</v>
      </c>
      <c r="C151" s="15">
        <f t="shared" ca="1" si="29"/>
        <v>6</v>
      </c>
      <c r="D151" s="15" t="str">
        <f t="shared" ca="1" si="30"/>
        <v>hydroxic</v>
      </c>
      <c r="E151" s="15" t="str">
        <f t="shared" ca="1" si="31"/>
        <v>O</v>
      </c>
      <c r="F151" s="15">
        <f t="shared" ca="1" si="32"/>
        <v>2</v>
      </c>
      <c r="G151" s="15" t="str">
        <f t="shared" ca="1" si="33"/>
        <v>H₂O</v>
      </c>
      <c r="H151" s="15" t="str">
        <f t="shared" ca="1" si="34"/>
        <v>hydroxic acid</v>
      </c>
      <c r="J151" s="15">
        <f t="shared" ca="1" si="35"/>
        <v>18</v>
      </c>
      <c r="L151" s="15">
        <f t="shared" ca="1" si="36"/>
        <v>1</v>
      </c>
    </row>
    <row r="152" spans="2:12" x14ac:dyDescent="0.25">
      <c r="B152" s="15">
        <v>17</v>
      </c>
      <c r="C152" s="15">
        <f t="shared" ca="1" si="29"/>
        <v>3</v>
      </c>
      <c r="D152" s="15" t="str">
        <f t="shared" ca="1" si="30"/>
        <v>hydrofluoric</v>
      </c>
      <c r="E152" s="15" t="str">
        <f t="shared" ca="1" si="31"/>
        <v>F</v>
      </c>
      <c r="F152" s="15">
        <f t="shared" ca="1" si="32"/>
        <v>1</v>
      </c>
      <c r="G152" s="15" t="str">
        <f t="shared" ca="1" si="33"/>
        <v>HF</v>
      </c>
      <c r="H152" s="15" t="str">
        <f t="shared" ca="1" si="34"/>
        <v>hydrofluoric acid</v>
      </c>
      <c r="J152" s="15">
        <f t="shared" ca="1" si="35"/>
        <v>29</v>
      </c>
      <c r="L152" s="15">
        <f t="shared" ca="1" si="36"/>
        <v>1</v>
      </c>
    </row>
    <row r="153" spans="2:12" x14ac:dyDescent="0.25">
      <c r="B153" s="15">
        <v>18</v>
      </c>
      <c r="C153" s="15">
        <f t="shared" ca="1" si="29"/>
        <v>7</v>
      </c>
      <c r="D153" s="15" t="str">
        <f t="shared" ca="1" si="30"/>
        <v>hydrophosphic</v>
      </c>
      <c r="E153" s="15" t="str">
        <f t="shared" ca="1" si="31"/>
        <v>P</v>
      </c>
      <c r="F153" s="15">
        <f t="shared" ca="1" si="32"/>
        <v>3</v>
      </c>
      <c r="G153" s="15" t="str">
        <f t="shared" ca="1" si="33"/>
        <v>H₃P</v>
      </c>
      <c r="H153" s="15" t="str">
        <f t="shared" ca="1" si="34"/>
        <v>hydrophosphic acid</v>
      </c>
      <c r="J153" s="15">
        <f t="shared" ca="1" si="35"/>
        <v>34</v>
      </c>
      <c r="L153" s="15">
        <f t="shared" ca="1" si="36"/>
        <v>1</v>
      </c>
    </row>
    <row r="154" spans="2:12" x14ac:dyDescent="0.25">
      <c r="B154" s="15">
        <v>19</v>
      </c>
      <c r="C154" s="15">
        <f t="shared" ca="1" si="29"/>
        <v>13</v>
      </c>
      <c r="D154" s="15" t="str">
        <f t="shared" ca="1" si="30"/>
        <v>hydrohydroxic</v>
      </c>
      <c r="E154" s="15" t="str">
        <f t="shared" ca="1" si="31"/>
        <v>OH</v>
      </c>
      <c r="F154" s="15">
        <f t="shared" ca="1" si="32"/>
        <v>1</v>
      </c>
      <c r="G154" s="15" t="str">
        <f t="shared" ca="1" si="33"/>
        <v>HOH</v>
      </c>
      <c r="H154" s="15" t="str">
        <f t="shared" ca="1" si="34"/>
        <v>hydrohydroxic acid</v>
      </c>
      <c r="J154" s="15">
        <f t="shared" ca="1" si="35"/>
        <v>34</v>
      </c>
      <c r="L154" s="15">
        <f t="shared" ca="1" si="36"/>
        <v>1</v>
      </c>
    </row>
    <row r="155" spans="2:12" x14ac:dyDescent="0.25">
      <c r="B155" s="15">
        <v>20</v>
      </c>
      <c r="C155" s="15">
        <f t="shared" ca="1" si="29"/>
        <v>14</v>
      </c>
      <c r="D155" s="15" t="str">
        <f t="shared" ca="1" si="30"/>
        <v>nitric</v>
      </c>
      <c r="E155" s="15" t="str">
        <f t="shared" ca="1" si="31"/>
        <v>NO₃</v>
      </c>
      <c r="F155" s="15">
        <f t="shared" ca="1" si="32"/>
        <v>1</v>
      </c>
      <c r="G155" s="15" t="str">
        <f t="shared" ca="1" si="33"/>
        <v>HNO₃</v>
      </c>
      <c r="H155" s="15" t="str">
        <f t="shared" ca="1" si="34"/>
        <v>nitric acid</v>
      </c>
      <c r="J155" s="15">
        <f t="shared" ca="1" si="35"/>
        <v>27</v>
      </c>
      <c r="L155" s="15">
        <f t="shared" ca="1" si="36"/>
        <v>1</v>
      </c>
    </row>
  </sheetData>
  <sheetProtection password="E13D" sheet="1" objects="1" scenarios="1"/>
  <sortState ref="Y8:Z49">
    <sortCondition ref="Z8:Z49"/>
  </sortState>
  <hyperlinks>
    <hyperlink ref="C5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Name</vt:lpstr>
      <vt:lpstr>Formula</vt:lpstr>
      <vt:lpstr>Names WS</vt:lpstr>
      <vt:lpstr>Formulas WS</vt:lpstr>
      <vt:lpstr>Answer Key</vt:lpstr>
      <vt:lpstr>Program</vt:lpstr>
    </vt:vector>
  </TitlesOfParts>
  <Company>Green River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Flaherty</dc:creator>
  <cp:lastModifiedBy>IT Services</cp:lastModifiedBy>
  <cp:lastPrinted>2014-05-14T17:18:33Z</cp:lastPrinted>
  <dcterms:created xsi:type="dcterms:W3CDTF">2008-08-15T20:24:20Z</dcterms:created>
  <dcterms:modified xsi:type="dcterms:W3CDTF">2014-07-07T20:04:15Z</dcterms:modified>
</cp:coreProperties>
</file>